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LENKA\Faturalar\2026\"/>
    </mc:Choice>
  </mc:AlternateContent>
  <xr:revisionPtr revIDLastSave="0" documentId="13_ncr:1_{472677D5-E20F-49B0-A7FF-C65692AF0532}" xr6:coauthVersionLast="47" xr6:coauthVersionMax="47" xr10:uidLastSave="{00000000-0000-0000-0000-000000000000}"/>
  <bookViews>
    <workbookView xWindow="28680" yWindow="555" windowWidth="29040" windowHeight="15720" activeTab="4" xr2:uid="{C318D87B-A371-4701-B698-13117B00D386}"/>
  </bookViews>
  <sheets>
    <sheet name="05" sheetId="1" r:id="rId1"/>
    <sheet name="04" sheetId="2" r:id="rId2"/>
    <sheet name="03" sheetId="3" r:id="rId3"/>
    <sheet name="02" sheetId="4" r:id="rId4"/>
    <sheet name="01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41" i="5" l="1"/>
  <c r="C40" i="5"/>
  <c r="I40" i="5" s="1"/>
  <c r="C39" i="5"/>
  <c r="I39" i="5" s="1"/>
  <c r="J38" i="5"/>
  <c r="I38" i="5"/>
  <c r="H38" i="5"/>
  <c r="G38" i="5"/>
  <c r="F38" i="5"/>
  <c r="E38" i="5"/>
  <c r="D38" i="5"/>
  <c r="J37" i="5"/>
  <c r="I37" i="5"/>
  <c r="H36" i="5"/>
  <c r="H41" i="5" s="1"/>
  <c r="G36" i="5"/>
  <c r="G41" i="5" s="1"/>
  <c r="F36" i="5"/>
  <c r="F41" i="5" s="1"/>
  <c r="E36" i="5"/>
  <c r="E41" i="5" s="1"/>
  <c r="D36" i="5"/>
  <c r="D41" i="5" s="1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36" i="5" s="1"/>
  <c r="H37" i="5" l="1"/>
  <c r="J32" i="5"/>
  <c r="J22" i="5"/>
  <c r="G37" i="5"/>
  <c r="F37" i="5"/>
  <c r="J31" i="5"/>
  <c r="J21" i="5"/>
  <c r="E37" i="5"/>
  <c r="D37" i="5"/>
  <c r="J30" i="5"/>
  <c r="J20" i="5"/>
  <c r="C41" i="5"/>
  <c r="C37" i="5"/>
  <c r="J29" i="5"/>
  <c r="J19" i="5"/>
  <c r="I36" i="5"/>
  <c r="I41" i="5" s="1"/>
  <c r="J28" i="5"/>
  <c r="J18" i="5"/>
  <c r="J27" i="5"/>
  <c r="J17" i="5"/>
  <c r="J26" i="5"/>
  <c r="J16" i="5"/>
  <c r="J35" i="5"/>
  <c r="J25" i="5"/>
  <c r="J15" i="5"/>
  <c r="J34" i="5"/>
  <c r="J24" i="5"/>
  <c r="J14" i="5"/>
  <c r="C38" i="5"/>
  <c r="J33" i="5"/>
  <c r="J23" i="5"/>
  <c r="J13" i="5"/>
  <c r="J36" i="5" l="1"/>
  <c r="J41" i="4"/>
  <c r="C40" i="4"/>
  <c r="I40" i="4" s="1"/>
  <c r="C39" i="4"/>
  <c r="I39" i="4" s="1"/>
  <c r="J38" i="4"/>
  <c r="I38" i="4"/>
  <c r="H38" i="4"/>
  <c r="G38" i="4"/>
  <c r="F38" i="4"/>
  <c r="E38" i="4"/>
  <c r="D38" i="4"/>
  <c r="J37" i="4"/>
  <c r="I37" i="4"/>
  <c r="H36" i="4"/>
  <c r="H41" i="4" s="1"/>
  <c r="G36" i="4"/>
  <c r="G41" i="4" s="1"/>
  <c r="F36" i="4"/>
  <c r="F41" i="4" s="1"/>
  <c r="E36" i="4"/>
  <c r="E41" i="4" s="1"/>
  <c r="D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36" i="4" s="1"/>
  <c r="C13" i="4"/>
  <c r="J33" i="4" l="1"/>
  <c r="J23" i="4"/>
  <c r="J13" i="4"/>
  <c r="H37" i="4"/>
  <c r="G37" i="4"/>
  <c r="J31" i="4"/>
  <c r="J21" i="4"/>
  <c r="D37" i="4"/>
  <c r="J30" i="4"/>
  <c r="C41" i="4"/>
  <c r="J18" i="4"/>
  <c r="J32" i="4"/>
  <c r="J22" i="4"/>
  <c r="F37" i="4"/>
  <c r="E37" i="4"/>
  <c r="J20" i="4"/>
  <c r="J27" i="4"/>
  <c r="J17" i="4"/>
  <c r="J16" i="4"/>
  <c r="J24" i="4"/>
  <c r="C38" i="4"/>
  <c r="C37" i="4"/>
  <c r="J29" i="4"/>
  <c r="I36" i="4"/>
  <c r="I41" i="4" s="1"/>
  <c r="J28" i="4"/>
  <c r="J26" i="4"/>
  <c r="J35" i="4"/>
  <c r="J25" i="4"/>
  <c r="J15" i="4"/>
  <c r="J19" i="4"/>
  <c r="J14" i="4"/>
  <c r="J34" i="4"/>
  <c r="D41" i="4"/>
  <c r="J36" i="4" l="1"/>
  <c r="J41" i="3" l="1"/>
  <c r="C40" i="3"/>
  <c r="I40" i="3" s="1"/>
  <c r="C39" i="3"/>
  <c r="I39" i="3" s="1"/>
  <c r="J38" i="3"/>
  <c r="I38" i="3"/>
  <c r="H38" i="3"/>
  <c r="G38" i="3"/>
  <c r="F38" i="3"/>
  <c r="E38" i="3"/>
  <c r="D38" i="3"/>
  <c r="J37" i="3"/>
  <c r="I37" i="3"/>
  <c r="H36" i="3"/>
  <c r="H41" i="3" s="1"/>
  <c r="G36" i="3"/>
  <c r="G41" i="3" s="1"/>
  <c r="F36" i="3"/>
  <c r="F41" i="3" s="1"/>
  <c r="E36" i="3"/>
  <c r="E41" i="3" s="1"/>
  <c r="D36" i="3"/>
  <c r="D41" i="3" s="1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36" i="3" s="1"/>
  <c r="C13" i="3"/>
  <c r="J33" i="3" l="1"/>
  <c r="J23" i="3"/>
  <c r="J13" i="3"/>
  <c r="J32" i="3"/>
  <c r="J22" i="3"/>
  <c r="F37" i="3"/>
  <c r="J31" i="3"/>
  <c r="J20" i="3"/>
  <c r="C37" i="3"/>
  <c r="J28" i="3"/>
  <c r="J17" i="3"/>
  <c r="J15" i="3"/>
  <c r="J14" i="3"/>
  <c r="H37" i="3"/>
  <c r="J21" i="3"/>
  <c r="E37" i="3"/>
  <c r="J30" i="3"/>
  <c r="C41" i="3"/>
  <c r="J19" i="3"/>
  <c r="I36" i="3"/>
  <c r="I41" i="3" s="1"/>
  <c r="J27" i="3"/>
  <c r="J26" i="3"/>
  <c r="J16" i="3"/>
  <c r="J35" i="3"/>
  <c r="J25" i="3"/>
  <c r="J34" i="3"/>
  <c r="C38" i="3"/>
  <c r="G37" i="3"/>
  <c r="D37" i="3"/>
  <c r="J29" i="3"/>
  <c r="J18" i="3"/>
  <c r="J24" i="3"/>
  <c r="J36" i="3" l="1"/>
  <c r="J41" i="2" l="1"/>
  <c r="H41" i="2"/>
  <c r="C40" i="2"/>
  <c r="I40" i="2" s="1"/>
  <c r="C39" i="2"/>
  <c r="I39" i="2" s="1"/>
  <c r="J38" i="2"/>
  <c r="I38" i="2"/>
  <c r="H38" i="2"/>
  <c r="G38" i="2"/>
  <c r="F38" i="2"/>
  <c r="E38" i="2"/>
  <c r="D38" i="2"/>
  <c r="J37" i="2"/>
  <c r="I37" i="2"/>
  <c r="H36" i="2"/>
  <c r="G36" i="2"/>
  <c r="G41" i="2" s="1"/>
  <c r="F36" i="2"/>
  <c r="F41" i="2" s="1"/>
  <c r="E36" i="2"/>
  <c r="E41" i="2" s="1"/>
  <c r="D36" i="2"/>
  <c r="D41" i="2" s="1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36" i="2" s="1"/>
  <c r="G37" i="2" l="1"/>
  <c r="F37" i="2"/>
  <c r="J31" i="2"/>
  <c r="J21" i="2"/>
  <c r="E37" i="2"/>
  <c r="D37" i="2"/>
  <c r="J30" i="2"/>
  <c r="J20" i="2"/>
  <c r="C41" i="2"/>
  <c r="C37" i="2"/>
  <c r="J29" i="2"/>
  <c r="J19" i="2"/>
  <c r="I36" i="2"/>
  <c r="I41" i="2" s="1"/>
  <c r="J28" i="2"/>
  <c r="J18" i="2"/>
  <c r="J26" i="2"/>
  <c r="J16" i="2"/>
  <c r="J15" i="2"/>
  <c r="J13" i="2"/>
  <c r="J36" i="2" s="1"/>
  <c r="H37" i="2"/>
  <c r="J22" i="2"/>
  <c r="J35" i="2"/>
  <c r="J34" i="2"/>
  <c r="J14" i="2"/>
  <c r="J33" i="2"/>
  <c r="J23" i="2"/>
  <c r="J27" i="2"/>
  <c r="J17" i="2"/>
  <c r="J25" i="2"/>
  <c r="J24" i="2"/>
  <c r="C38" i="2"/>
  <c r="J32" i="2"/>
  <c r="J41" i="1" l="1"/>
  <c r="I40" i="1"/>
  <c r="C40" i="1"/>
  <c r="C39" i="1"/>
  <c r="I39" i="1" s="1"/>
  <c r="J38" i="1"/>
  <c r="I38" i="1"/>
  <c r="J37" i="1"/>
  <c r="I37" i="1"/>
  <c r="H36" i="1"/>
  <c r="H41" i="1" s="1"/>
  <c r="G36" i="1"/>
  <c r="G41" i="1" s="1"/>
  <c r="F36" i="1"/>
  <c r="F41" i="1" s="1"/>
  <c r="E36" i="1"/>
  <c r="E41" i="1" s="1"/>
  <c r="D36" i="1"/>
  <c r="D41" i="1" s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36" i="1" s="1"/>
  <c r="J33" i="1" l="1"/>
  <c r="C41" i="1"/>
  <c r="I36" i="1"/>
  <c r="I41" i="1" s="1"/>
  <c r="J28" i="1"/>
  <c r="J18" i="1"/>
  <c r="J35" i="1"/>
  <c r="J25" i="1"/>
  <c r="J15" i="1"/>
  <c r="J34" i="1"/>
  <c r="J24" i="1"/>
  <c r="J14" i="1"/>
  <c r="J23" i="1"/>
  <c r="J13" i="1"/>
  <c r="H37" i="1"/>
  <c r="J32" i="1"/>
  <c r="J22" i="1"/>
  <c r="G37" i="1"/>
  <c r="F37" i="1"/>
  <c r="J31" i="1"/>
  <c r="J21" i="1"/>
  <c r="E37" i="1"/>
  <c r="D37" i="1"/>
  <c r="J30" i="1"/>
  <c r="J20" i="1"/>
  <c r="C37" i="1"/>
  <c r="J17" i="1"/>
  <c r="J29" i="1"/>
  <c r="J19" i="1"/>
  <c r="J27" i="1"/>
  <c r="J26" i="1"/>
  <c r="J16" i="1"/>
  <c r="C38" i="1"/>
  <c r="D38" i="1"/>
  <c r="E38" i="1"/>
  <c r="F38" i="1"/>
  <c r="G38" i="1"/>
  <c r="H38" i="1"/>
  <c r="J36" i="1" l="1"/>
</calcChain>
</file>

<file path=xl/sharedStrings.xml><?xml version="1.0" encoding="utf-8"?>
<sst xmlns="http://schemas.openxmlformats.org/spreadsheetml/2006/main" count="305" uniqueCount="65">
  <si>
    <t>T.C. ENERJİ PİYASASI DÜZENLEME KURUMU</t>
  </si>
  <si>
    <t>Form No</t>
  </si>
  <si>
    <t>EPF-23</t>
  </si>
  <si>
    <t>Form Adı</t>
  </si>
  <si>
    <t>Tedarikçilere Gelen Şikayetlere İlişkin Gerçekleşmeler</t>
  </si>
  <si>
    <t>Form Versiyonu</t>
  </si>
  <si>
    <t>Lisans No</t>
  </si>
  <si>
    <t>ETS/7884-1/03946</t>
  </si>
  <si>
    <t>Vergi No</t>
  </si>
  <si>
    <t>7600752480</t>
  </si>
  <si>
    <t>Lisans Sahibi Unvanı</t>
  </si>
  <si>
    <t>SELENKA ELEKTRİK ENERJİSİ TOPTAN SATIŞ VE TEDARİK ANONİM ŞİRKETİ</t>
  </si>
  <si>
    <t>Yıl</t>
  </si>
  <si>
    <t>2026</t>
  </si>
  <si>
    <t>Dönem</t>
  </si>
  <si>
    <t>MAYIS</t>
  </si>
  <si>
    <t>Şikayet Sayısı</t>
  </si>
  <si>
    <t>Veri Türü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</si>
  <si>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</si>
  <si>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</si>
  <si>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</si>
  <si>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</si>
  <si>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</si>
  <si>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</si>
  <si>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</si>
  <si>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Şikayetlerin kategorilere göre oransal dağılım</t>
  </si>
  <si>
    <t>1. Fatura ve/veya faturaya esas unsurlar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</si>
  <si>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</si>
  <si>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</si>
  <si>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</si>
  <si>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</si>
  <si>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</si>
  <si>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</si>
  <si>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 Fiyat</t>
  </si>
  <si>
    <t>2.1. Aktif enerji bedeli (K7)</t>
  </si>
  <si>
    <t>2.2. Tahsilatına aracı olunan ilgili ve diğer mevzuat gereği alınan bedeller (K8)</t>
  </si>
  <si>
    <t>3. Ödeme</t>
  </si>
  <si>
    <t>3.1. Fatura Ödemesi</t>
  </si>
  <si>
    <t>3.2. Zamanında ödenmeyen borçlar (K9)</t>
  </si>
  <si>
    <t>4. İkili anlaşma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</si>
  <si>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</si>
  <si>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</si>
  <si>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</si>
  <si>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</si>
  <si>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</si>
  <si>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</si>
  <si>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</si>
  <si>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</si>
  <si>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</si>
  <si>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</si>
  <si>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 Tüketici hizmetleri</t>
  </si>
  <si>
    <t>5.1. Başvuruların süresi içerisinde cevaplandırılmaması (K20)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</si>
  <si>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</si>
  <si>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</si>
  <si>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</si>
  <si>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</si>
  <si>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</si>
  <si>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Toplam Bilgi Edinme Sayısı ve Sonuçlanma Ortalaması</t>
  </si>
  <si>
    <t>Toplam Talep Sayısı ve Sonuçlanma Ortalaması</t>
  </si>
  <si>
    <t>Toplam Başvuru Sayısı ve Sonuçlanma Ortalaması</t>
  </si>
  <si>
    <t>Tüketici sayısı (T1)</t>
  </si>
  <si>
    <t>NİSAN</t>
  </si>
  <si>
    <t>MART</t>
  </si>
  <si>
    <t>ŞUBAT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</si>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</sst>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16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  <font>
      <sz val="11"/>
      <color theme="1"/>
      <name val="Aptos Narrow"/>
      <family val="2"/>
      <scheme val="minor"/>
    </font>
    <font>
      <b/>
      <sz val="10"/>
      <color indexed="8"/>
      <name val="Arial"/>
      <family val="2"/>
    </font>
    <font>
      <sz val="11"/>
      <color indexed="0"/>
      <name val="Calibri"/>
      <family val="2"/>
    </font>
    <font>
      <b/>
      <sz val="11"/>
      <color indexed="0"/>
      <name val="Calibri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0" borderId="0" xfId="0" applyFont="1"/>
    <xf numFmtId="0" fontId="3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vertical="center" wrapText="1"/>
    </xf>
    <xf numFmtId="3" fontId="0" fillId="0" borderId="3" xfId="0" applyNumberFormat="1" applyBorder="1" applyAlignment="1">
      <alignment horizontal="right" wrapText="1"/>
    </xf>
    <xf numFmtId="3" fontId="0" fillId="0" borderId="3" xfId="0" applyNumberFormat="1" applyBorder="1" applyAlignment="1" applyProtection="1">
      <alignment horizontal="right" wrapText="1"/>
      <protection locked="0"/>
    </xf>
    <xf numFmtId="4" fontId="0" fillId="0" borderId="3" xfId="0" applyNumberFormat="1" applyBorder="1" applyAlignment="1">
      <alignment horizontal="right" wrapText="1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4" fontId="0" fillId="0" borderId="3" xfId="0" applyNumberFormat="1" applyBorder="1" applyAlignment="1" applyProtection="1">
      <alignment horizontal="right" wrapText="1"/>
      <protection locked="0"/>
    </xf>
    <xf numFmtId="0" fontId="2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" fontId="6" fillId="0" borderId="3" xfId="0" applyNumberFormat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1" fontId="6" fillId="0" borderId="4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7" fillId="0" borderId="0" xfId="0" applyFont="1"/>
    <xf numFmtId="0" fontId="8" fillId="0" borderId="8" xfId="0" applyFont="1" applyBorder="1" applyAlignment="1">
      <alignment horizontal="left" vertical="center"/>
    </xf>
    <xf numFmtId="0" fontId="9" fillId="0" borderId="3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right"/>
    </xf>
  </cellXfs>
  <cellStyles count="3">
    <cellStyle name="Normal" xfId="0" builtinId="0"/>
    <cellStyle name="Normal 2" xfId="1" xr:uid="{847213E3-23CC-4862-ABCB-8C7C6FAF4472}"/>
    <cellStyle name="Normal 3" xfId="2" xr:uid="{A524525E-004E-4A30-84E5-9F0005EEF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2C32-6843-438D-98FF-82153B82686F}">
  <dimension ref="A1:M68"/>
  <sheetViews>
    <sheetView workbookViewId="0">
      <selection activeCell="B11" sqref="B11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15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19"/>
      <c r="B14" s="15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19"/>
      <c r="B15" s="15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2</v>
      </c>
      <c r="D16" s="17">
        <v>2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0.16666666666666666</v>
      </c>
    </row>
    <row r="17" spans="1:10" x14ac:dyDescent="0.25">
      <c r="A17" s="19"/>
      <c r="B17" s="15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2</v>
      </c>
      <c r="D18" s="17">
        <v>2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0.16666666666666666</v>
      </c>
    </row>
    <row r="19" spans="1:10" x14ac:dyDescent="0.25">
      <c r="A19" s="14" t="s">
        <v>33</v>
      </c>
      <c r="B19" s="15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1</v>
      </c>
      <c r="D22" s="17">
        <v>1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8.3333333333333329E-2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19"/>
      <c r="B25" s="15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4</v>
      </c>
      <c r="D27" s="17">
        <v>4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0.33333333333333331</v>
      </c>
    </row>
    <row r="28" spans="1:10" x14ac:dyDescent="0.25">
      <c r="A28" s="19"/>
      <c r="B28" s="15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3</v>
      </c>
      <c r="D35" s="17">
        <v>3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0.25</v>
      </c>
    </row>
    <row r="36" spans="1:10" ht="25.5" x14ac:dyDescent="0.25">
      <c r="A36" s="21"/>
      <c r="B36" s="3" t="s">
        <v>54</v>
      </c>
      <c r="C36" s="16">
        <f t="shared" ref="C36:H36" si="2">SUM(C13:C35)</f>
        <v>12</v>
      </c>
      <c r="D36" s="16">
        <f t="shared" si="2"/>
        <v>12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22"/>
      <c r="B37" s="3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5.8679706601466997</v>
      </c>
      <c r="D38" s="16">
        <f>IF($C$42=0,0,(D36/$C42)*1000)</f>
        <v>5.8679706601466997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22"/>
      <c r="B40" s="3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22"/>
      <c r="B41" s="3" t="s">
        <v>59</v>
      </c>
      <c r="C41" s="16">
        <f t="shared" ref="C41:H41" si="4">C36+C39+C40</f>
        <v>12</v>
      </c>
      <c r="D41" s="16">
        <f t="shared" si="4"/>
        <v>12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>
        <v>2045</v>
      </c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A8F13CA5-2953-44ED-B988-6FB074CD32B8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9214562F-87EB-4CE9-96CF-2568FF57D297}">
      <formula1>0</formula1>
      <formula2>2147483647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24833-A863-4742-96E0-67C840B5FBE8}">
  <dimension ref="A1:M68"/>
  <sheetViews>
    <sheetView workbookViewId="0">
      <selection activeCell="A12" sqref="A12:B12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61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1</v>
      </c>
      <c r="D13" s="17">
        <v>1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0.125</v>
      </c>
    </row>
    <row r="14" spans="1:12" x14ac:dyDescent="0.25">
      <c r="A14" s="19"/>
      <c r="B14" s="15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19"/>
      <c r="B15" s="15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19"/>
      <c r="B17" s="15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3</v>
      </c>
      <c r="D18" s="17">
        <v>3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0.375</v>
      </c>
    </row>
    <row r="19" spans="1:10" x14ac:dyDescent="0.25">
      <c r="A19" s="14" t="s">
        <v>33</v>
      </c>
      <c r="B19" s="15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19"/>
      <c r="B25" s="15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3</v>
      </c>
      <c r="D27" s="17">
        <v>3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0.375</v>
      </c>
    </row>
    <row r="28" spans="1:10" x14ac:dyDescent="0.25">
      <c r="A28" s="19"/>
      <c r="B28" s="15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1</v>
      </c>
      <c r="D35" s="17">
        <v>1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0.125</v>
      </c>
    </row>
    <row r="36" spans="1:10" ht="25.5" x14ac:dyDescent="0.25">
      <c r="A36" s="21"/>
      <c r="B36" s="3" t="s">
        <v>54</v>
      </c>
      <c r="C36" s="16">
        <f t="shared" ref="C36:H36" si="2">SUM(C13:C35)</f>
        <v>8</v>
      </c>
      <c r="D36" s="16">
        <f t="shared" si="2"/>
        <v>8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22"/>
      <c r="B37" s="3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3.9860488290981562</v>
      </c>
      <c r="D38" s="16">
        <f>IF($C$42=0,0,(D36/$C42)*1000)</f>
        <v>3.9860488290981562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22"/>
      <c r="B40" s="3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22"/>
      <c r="B41" s="3" t="s">
        <v>59</v>
      </c>
      <c r="C41" s="16">
        <f t="shared" ref="C41:H41" si="4">C36+C39+C40</f>
        <v>8</v>
      </c>
      <c r="D41" s="16">
        <f t="shared" si="4"/>
        <v>8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>
        <v>2007</v>
      </c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decimal" allowBlank="1" showErrorMessage="1" errorTitle="İstenen Aralıkta Değil!" error="İstenen Aralık: Minimum=0.0 Maksimum=9223372036854775807" sqref="C42 C13:J41" xr:uid="{17E807D1-46EC-4005-B493-8E4C557448EA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C70C3B70-3057-4E39-B4F8-80D1CBAF8745}">
      <formula1>0</formula1>
      <formula2>2147483647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13BDC-36FF-4EF5-87AA-B1771EE7388E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62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1</v>
      </c>
      <c r="D13" s="17">
        <v>1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0.1</v>
      </c>
    </row>
    <row r="14" spans="1:12" x14ac:dyDescent="0.25">
      <c r="A14" s="19"/>
      <c r="B14" s="15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19"/>
      <c r="B15" s="15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19"/>
      <c r="B17" s="15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2</v>
      </c>
      <c r="D18" s="17">
        <v>2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0.2</v>
      </c>
    </row>
    <row r="19" spans="1:10" x14ac:dyDescent="0.25">
      <c r="A19" s="14" t="s">
        <v>33</v>
      </c>
      <c r="B19" s="15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1</v>
      </c>
      <c r="D22" s="17">
        <v>1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0.1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1</v>
      </c>
      <c r="D24" s="17">
        <v>1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0.1</v>
      </c>
    </row>
    <row r="25" spans="1:10" x14ac:dyDescent="0.25">
      <c r="A25" s="19"/>
      <c r="B25" s="15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2</v>
      </c>
      <c r="D27" s="17">
        <v>2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0.2</v>
      </c>
    </row>
    <row r="28" spans="1:10" x14ac:dyDescent="0.25">
      <c r="A28" s="19"/>
      <c r="B28" s="15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3</v>
      </c>
      <c r="D35" s="17">
        <v>3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0.3</v>
      </c>
    </row>
    <row r="36" spans="1:10" ht="25.5" x14ac:dyDescent="0.25">
      <c r="A36" s="21"/>
      <c r="B36" s="3" t="s">
        <v>54</v>
      </c>
      <c r="C36" s="16">
        <f t="shared" ref="C36:H36" si="2">SUM(C13:C35)</f>
        <v>10</v>
      </c>
      <c r="D36" s="16">
        <f t="shared" si="2"/>
        <v>10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22"/>
      <c r="B37" s="3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5.0864699898270604</v>
      </c>
      <c r="D38" s="16">
        <f>IF($C$42=0,0,(D36/$C42)*1000)</f>
        <v>5.0864699898270604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22"/>
      <c r="B40" s="3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22"/>
      <c r="B41" s="3" t="s">
        <v>59</v>
      </c>
      <c r="C41" s="16">
        <f t="shared" ref="C41:H41" si="4">C36+C39+C40</f>
        <v>10</v>
      </c>
      <c r="D41" s="16">
        <f t="shared" si="4"/>
        <v>10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>
        <v>1966</v>
      </c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ED7DFF94-9162-46B0-BFEC-7A83CA9D81A4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3755BD23-4F83-4DCA-B515-74960D139D2E}">
      <formula1>0</formula1>
      <formula2>2147483647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71376-8E8F-4557-A95F-2C210A576DBA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63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40"/>
      <c r="B14" s="39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</v>
      </c>
    </row>
    <row r="19" spans="1:10" x14ac:dyDescent="0.25">
      <c r="A19" s="38" t="s">
        <v>33</v>
      </c>
      <c r="B19" s="39" t="s">
        <v>34</v>
      </c>
      <c r="C19" s="16">
        <f t="shared" si="0"/>
        <v>1</v>
      </c>
      <c r="D19" s="17">
        <v>1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0.1</v>
      </c>
    </row>
    <row r="20" spans="1:10" ht="25.5" x14ac:dyDescent="0.25">
      <c r="A20" s="41"/>
      <c r="B20" s="39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38" t="s">
        <v>39</v>
      </c>
      <c r="B23" s="39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40"/>
      <c r="B24" s="39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40"/>
      <c r="B27" s="39" t="s">
        <v>44</v>
      </c>
      <c r="C27" s="16">
        <f t="shared" si="0"/>
        <v>9</v>
      </c>
      <c r="D27" s="17">
        <v>9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0.9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</v>
      </c>
    </row>
    <row r="36" spans="1:10" ht="25.5" x14ac:dyDescent="0.25">
      <c r="A36" s="42"/>
      <c r="B36" s="27" t="s">
        <v>54</v>
      </c>
      <c r="C36" s="16">
        <f t="shared" ref="C36:H36" si="2">SUM(C13:C35)</f>
        <v>10</v>
      </c>
      <c r="D36" s="16">
        <f t="shared" si="2"/>
        <v>10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5.0658561296859173</v>
      </c>
      <c r="D38" s="16">
        <f>IF($C$42=0,0,(D36/$C42)*1000)</f>
        <v>5.0658561296859173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10</v>
      </c>
      <c r="D41" s="16">
        <f t="shared" si="4"/>
        <v>10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1974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32359E31-D940-4E40-9976-7322FE70C68B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B553FEED-F6FD-436B-9014-5FF6314D274B}">
      <formula1>0</formula1>
      <formula2>2147483647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C19D2-C335-40B0-A63D-9CAB27A73705}">
  <dimension ref="A1:M68"/>
  <sheetViews>
    <sheetView tabSelected="1"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64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19"/>
      <c r="B14" s="15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19"/>
      <c r="B15" s="15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19"/>
      <c r="B17" s="15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</v>
      </c>
    </row>
    <row r="19" spans="1:10" x14ac:dyDescent="0.25">
      <c r="A19" s="14" t="s">
        <v>33</v>
      </c>
      <c r="B19" s="15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19"/>
      <c r="B25" s="15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8</v>
      </c>
      <c r="D27" s="17">
        <v>8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1</v>
      </c>
    </row>
    <row r="28" spans="1:10" x14ac:dyDescent="0.25">
      <c r="A28" s="19"/>
      <c r="B28" s="15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</v>
      </c>
    </row>
    <row r="36" spans="1:10" ht="25.5" x14ac:dyDescent="0.25">
      <c r="A36" s="21"/>
      <c r="B36" s="3" t="s">
        <v>54</v>
      </c>
      <c r="C36" s="16">
        <f t="shared" ref="C36:H36" si="2">SUM(C13:C35)</f>
        <v>8</v>
      </c>
      <c r="D36" s="16">
        <f t="shared" si="2"/>
        <v>8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22"/>
      <c r="B37" s="3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4.1580041580041582</v>
      </c>
      <c r="D38" s="16">
        <f>IF($C$42=0,0,(D36/$C42)*1000)</f>
        <v>4.1580041580041582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22"/>
      <c r="B40" s="3" t="s">
        <v>58</v>
      </c>
      <c r="C40" s="16">
        <f>SUM(D40:H40)</f>
        <v>1</v>
      </c>
      <c r="D40" s="17">
        <v>1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22"/>
      <c r="B41" s="3" t="s">
        <v>59</v>
      </c>
      <c r="C41" s="16">
        <f t="shared" ref="C41:H41" si="4">C36+C39+C40</f>
        <v>9</v>
      </c>
      <c r="D41" s="16">
        <f t="shared" si="4"/>
        <v>9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>
        <v>1924</v>
      </c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7D16273B-0E04-4029-8E22-6D376F74FF96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167EDF5D-F913-40A8-B19E-EAE6184BA28A}">
      <formula1>0</formula1>
      <formula2>2147483647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05</vt:lpstr>
      <vt:lpstr>04</vt:lpstr>
      <vt:lpstr>03</vt:lpstr>
      <vt:lpstr>02</vt:lpstr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Kenan İSTİKBAL</dc:creator>
  <cp:lastModifiedBy>Kenan İSTİKBAL</cp:lastModifiedBy>
  <dcterms:created xsi:type="dcterms:W3CDTF">2026-06-23T11:37:24Z</dcterms:created>
  <dcterms:modified xsi:type="dcterms:W3CDTF">2026-06-23T11:39:35Z</dcterms:modified>
</cp:coreProperties>
</file>