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LENKA\Faturalar\2024\"/>
    </mc:Choice>
  </mc:AlternateContent>
  <xr:revisionPtr revIDLastSave="0" documentId="13_ncr:1_{DAD2670F-8534-430C-8529-4B5802019FB6}" xr6:coauthVersionLast="47" xr6:coauthVersionMax="47" xr10:uidLastSave="{00000000-0000-0000-0000-000000000000}"/>
  <bookViews>
    <workbookView xWindow="-120" yWindow="-120" windowWidth="29040" windowHeight="15720" activeTab="11" xr2:uid="{E29DF429-51E5-4D18-A1AA-B4725BC78242}"/>
  </bookViews>
  <sheets>
    <sheet name="12" sheetId="1" r:id="rId1"/>
    <sheet name="11" sheetId="2" r:id="rId2"/>
    <sheet name="10" sheetId="3" r:id="rId3"/>
    <sheet name="09" sheetId="4" r:id="rId4"/>
    <sheet name="08" sheetId="5" r:id="rId5"/>
    <sheet name="07" sheetId="6" r:id="rId6"/>
    <sheet name="06" sheetId="7" r:id="rId7"/>
    <sheet name="05" sheetId="8" r:id="rId8"/>
    <sheet name="04" sheetId="9" r:id="rId9"/>
    <sheet name="03" sheetId="10" r:id="rId10"/>
    <sheet name="02" sheetId="11" r:id="rId11"/>
    <sheet name="01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41" i="12" l="1"/>
  <c r="C40" i="12"/>
  <c r="I40" i="12" s="1"/>
  <c r="C39" i="12"/>
  <c r="I39" i="12" s="1"/>
  <c r="J38" i="12"/>
  <c r="I38" i="12"/>
  <c r="H38" i="12"/>
  <c r="G38" i="12"/>
  <c r="F38" i="12"/>
  <c r="E38" i="12"/>
  <c r="D38" i="12"/>
  <c r="J37" i="12"/>
  <c r="I37" i="12"/>
  <c r="H36" i="12"/>
  <c r="H41" i="12" s="1"/>
  <c r="G36" i="12"/>
  <c r="G41" i="12" s="1"/>
  <c r="F36" i="12"/>
  <c r="F41" i="12" s="1"/>
  <c r="E36" i="12"/>
  <c r="E41" i="12" s="1"/>
  <c r="D36" i="12"/>
  <c r="D41" i="12" s="1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36" i="12" s="1"/>
  <c r="C13" i="12"/>
  <c r="J33" i="12" l="1"/>
  <c r="J23" i="12"/>
  <c r="J13" i="12"/>
  <c r="H37" i="12"/>
  <c r="J22" i="12"/>
  <c r="G37" i="12"/>
  <c r="E37" i="12"/>
  <c r="C37" i="12"/>
  <c r="J19" i="12"/>
  <c r="J27" i="12"/>
  <c r="J16" i="12"/>
  <c r="J35" i="12"/>
  <c r="J15" i="12"/>
  <c r="J24" i="12"/>
  <c r="J32" i="12"/>
  <c r="J31" i="12"/>
  <c r="J21" i="12"/>
  <c r="D37" i="12"/>
  <c r="J20" i="12"/>
  <c r="C41" i="12"/>
  <c r="J28" i="12"/>
  <c r="J25" i="12"/>
  <c r="J34" i="12"/>
  <c r="C38" i="12"/>
  <c r="F37" i="12"/>
  <c r="J29" i="12"/>
  <c r="I36" i="12"/>
  <c r="J18" i="12"/>
  <c r="J17" i="12"/>
  <c r="J26" i="12"/>
  <c r="J30" i="12"/>
  <c r="J14" i="12"/>
  <c r="I41" i="12"/>
  <c r="J36" i="12" l="1"/>
  <c r="J41" i="11"/>
  <c r="F41" i="11"/>
  <c r="E41" i="11"/>
  <c r="D41" i="11"/>
  <c r="C40" i="11"/>
  <c r="I40" i="11" s="1"/>
  <c r="C39" i="11"/>
  <c r="I39" i="11" s="1"/>
  <c r="J38" i="11"/>
  <c r="I38" i="11"/>
  <c r="F38" i="11"/>
  <c r="E38" i="11"/>
  <c r="D38" i="11"/>
  <c r="J37" i="11"/>
  <c r="I37" i="11"/>
  <c r="H36" i="11"/>
  <c r="H41" i="11" s="1"/>
  <c r="G36" i="11"/>
  <c r="G41" i="11" s="1"/>
  <c r="F36" i="11"/>
  <c r="E36" i="11"/>
  <c r="D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36" i="11" s="1"/>
  <c r="H37" i="11" l="1"/>
  <c r="J32" i="11"/>
  <c r="J22" i="11"/>
  <c r="G37" i="11"/>
  <c r="D37" i="11"/>
  <c r="J30" i="11"/>
  <c r="J20" i="11"/>
  <c r="C41" i="11"/>
  <c r="I36" i="11"/>
  <c r="I41" i="11" s="1"/>
  <c r="J27" i="11"/>
  <c r="J17" i="11"/>
  <c r="J26" i="11"/>
  <c r="J16" i="11"/>
  <c r="J35" i="11"/>
  <c r="J25" i="11"/>
  <c r="J15" i="11"/>
  <c r="J34" i="11"/>
  <c r="J24" i="11"/>
  <c r="J14" i="11"/>
  <c r="C38" i="11"/>
  <c r="J33" i="11"/>
  <c r="J23" i="11"/>
  <c r="J13" i="11"/>
  <c r="F37" i="11"/>
  <c r="J31" i="11"/>
  <c r="J21" i="11"/>
  <c r="E37" i="11"/>
  <c r="C37" i="11"/>
  <c r="J29" i="11"/>
  <c r="J19" i="11"/>
  <c r="J28" i="11"/>
  <c r="J18" i="11"/>
  <c r="G38" i="11"/>
  <c r="H38" i="11"/>
  <c r="J36" i="11" l="1"/>
  <c r="J41" i="10" l="1"/>
  <c r="H41" i="10"/>
  <c r="C40" i="10"/>
  <c r="I40" i="10" s="1"/>
  <c r="C39" i="10"/>
  <c r="I39" i="10" s="1"/>
  <c r="J38" i="10"/>
  <c r="I38" i="10"/>
  <c r="H38" i="10"/>
  <c r="G38" i="10"/>
  <c r="F38" i="10"/>
  <c r="E38" i="10"/>
  <c r="D38" i="10"/>
  <c r="J37" i="10"/>
  <c r="I37" i="10"/>
  <c r="H36" i="10"/>
  <c r="G36" i="10"/>
  <c r="G41" i="10" s="1"/>
  <c r="F36" i="10"/>
  <c r="F41" i="10" s="1"/>
  <c r="E36" i="10"/>
  <c r="E41" i="10" s="1"/>
  <c r="D36" i="10"/>
  <c r="D41" i="10" s="1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36" i="10" s="1"/>
  <c r="G37" i="10" l="1"/>
  <c r="F37" i="10"/>
  <c r="J31" i="10"/>
  <c r="J21" i="10"/>
  <c r="E37" i="10"/>
  <c r="D37" i="10"/>
  <c r="J30" i="10"/>
  <c r="J20" i="10"/>
  <c r="C41" i="10"/>
  <c r="C37" i="10"/>
  <c r="J29" i="10"/>
  <c r="J19" i="10"/>
  <c r="I36" i="10"/>
  <c r="I41" i="10" s="1"/>
  <c r="J28" i="10"/>
  <c r="J18" i="10"/>
  <c r="J27" i="10"/>
  <c r="J17" i="10"/>
  <c r="J26" i="10"/>
  <c r="J16" i="10"/>
  <c r="J35" i="10"/>
  <c r="J25" i="10"/>
  <c r="J15" i="10"/>
  <c r="J34" i="10"/>
  <c r="J24" i="10"/>
  <c r="J14" i="10"/>
  <c r="C38" i="10"/>
  <c r="J33" i="10"/>
  <c r="J23" i="10"/>
  <c r="J13" i="10"/>
  <c r="H37" i="10"/>
  <c r="J32" i="10"/>
  <c r="J22" i="10"/>
  <c r="J36" i="10" l="1"/>
  <c r="J41" i="9" l="1"/>
  <c r="H41" i="9"/>
  <c r="G41" i="9"/>
  <c r="C40" i="9"/>
  <c r="I40" i="9" s="1"/>
  <c r="I39" i="9"/>
  <c r="C39" i="9"/>
  <c r="J38" i="9"/>
  <c r="I38" i="9"/>
  <c r="H38" i="9"/>
  <c r="G38" i="9"/>
  <c r="F38" i="9"/>
  <c r="E38" i="9"/>
  <c r="D38" i="9"/>
  <c r="J37" i="9"/>
  <c r="I37" i="9"/>
  <c r="H36" i="9"/>
  <c r="G36" i="9"/>
  <c r="F36" i="9"/>
  <c r="F41" i="9" s="1"/>
  <c r="E36" i="9"/>
  <c r="E41" i="9" s="1"/>
  <c r="D36" i="9"/>
  <c r="D41" i="9" s="1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36" i="9" s="1"/>
  <c r="F37" i="9" l="1"/>
  <c r="J31" i="9"/>
  <c r="J21" i="9"/>
  <c r="E37" i="9"/>
  <c r="D37" i="9"/>
  <c r="J30" i="9"/>
  <c r="J20" i="9"/>
  <c r="C41" i="9"/>
  <c r="C37" i="9"/>
  <c r="J29" i="9"/>
  <c r="J19" i="9"/>
  <c r="I36" i="9"/>
  <c r="I41" i="9" s="1"/>
  <c r="J35" i="9"/>
  <c r="J14" i="9"/>
  <c r="J33" i="9"/>
  <c r="H37" i="9"/>
  <c r="J28" i="9"/>
  <c r="J18" i="9"/>
  <c r="J17" i="9"/>
  <c r="J26" i="9"/>
  <c r="J16" i="9"/>
  <c r="J15" i="9"/>
  <c r="J23" i="9"/>
  <c r="J22" i="9"/>
  <c r="G37" i="9"/>
  <c r="J27" i="9"/>
  <c r="J25" i="9"/>
  <c r="J34" i="9"/>
  <c r="J24" i="9"/>
  <c r="C38" i="9"/>
  <c r="J13" i="9"/>
  <c r="J32" i="9"/>
  <c r="J36" i="9" l="1"/>
  <c r="J41" i="8" l="1"/>
  <c r="C40" i="8"/>
  <c r="I40" i="8" s="1"/>
  <c r="C39" i="8"/>
  <c r="I39" i="8" s="1"/>
  <c r="J38" i="8"/>
  <c r="I38" i="8"/>
  <c r="H38" i="8"/>
  <c r="G38" i="8"/>
  <c r="F38" i="8"/>
  <c r="E38" i="8"/>
  <c r="J37" i="8"/>
  <c r="I37" i="8"/>
  <c r="H36" i="8"/>
  <c r="H41" i="8" s="1"/>
  <c r="G36" i="8"/>
  <c r="G41" i="8" s="1"/>
  <c r="F36" i="8"/>
  <c r="F41" i="8" s="1"/>
  <c r="E36" i="8"/>
  <c r="E41" i="8" s="1"/>
  <c r="D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36" i="8" s="1"/>
  <c r="C13" i="8"/>
  <c r="D37" i="8" l="1"/>
  <c r="J30" i="8"/>
  <c r="J20" i="8"/>
  <c r="C41" i="8"/>
  <c r="J29" i="8"/>
  <c r="I36" i="8"/>
  <c r="I41" i="8" s="1"/>
  <c r="J17" i="8"/>
  <c r="J16" i="8"/>
  <c r="J15" i="8"/>
  <c r="J14" i="8"/>
  <c r="C38" i="8"/>
  <c r="J13" i="8"/>
  <c r="H37" i="8"/>
  <c r="J32" i="8"/>
  <c r="J22" i="8"/>
  <c r="G37" i="8"/>
  <c r="J28" i="8"/>
  <c r="F37" i="8"/>
  <c r="J31" i="8"/>
  <c r="J21" i="8"/>
  <c r="C37" i="8"/>
  <c r="J19" i="8"/>
  <c r="J18" i="8"/>
  <c r="J25" i="8"/>
  <c r="J34" i="8"/>
  <c r="E37" i="8"/>
  <c r="J27" i="8"/>
  <c r="J26" i="8"/>
  <c r="J35" i="8"/>
  <c r="J24" i="8"/>
  <c r="J33" i="8"/>
  <c r="J23" i="8"/>
  <c r="D38" i="8"/>
  <c r="D41" i="8"/>
  <c r="J36" i="8" l="1"/>
  <c r="J41" i="7" l="1"/>
  <c r="C40" i="7"/>
  <c r="I40" i="7" s="1"/>
  <c r="C39" i="7"/>
  <c r="I39" i="7" s="1"/>
  <c r="J38" i="7"/>
  <c r="I38" i="7"/>
  <c r="H38" i="7"/>
  <c r="G38" i="7"/>
  <c r="F38" i="7"/>
  <c r="E38" i="7"/>
  <c r="D38" i="7"/>
  <c r="J37" i="7"/>
  <c r="I37" i="7"/>
  <c r="H36" i="7"/>
  <c r="H41" i="7" s="1"/>
  <c r="G36" i="7"/>
  <c r="G41" i="7" s="1"/>
  <c r="F36" i="7"/>
  <c r="F41" i="7" s="1"/>
  <c r="E36" i="7"/>
  <c r="E41" i="7" s="1"/>
  <c r="D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36" i="7" s="1"/>
  <c r="C13" i="7"/>
  <c r="J33" i="7" l="1"/>
  <c r="J23" i="7"/>
  <c r="J13" i="7"/>
  <c r="G37" i="7"/>
  <c r="J31" i="7"/>
  <c r="J28" i="7"/>
  <c r="J18" i="7"/>
  <c r="J27" i="7"/>
  <c r="J17" i="7"/>
  <c r="J35" i="7"/>
  <c r="J25" i="7"/>
  <c r="J15" i="7"/>
  <c r="J34" i="7"/>
  <c r="J14" i="7"/>
  <c r="H37" i="7"/>
  <c r="J32" i="7"/>
  <c r="J22" i="7"/>
  <c r="F37" i="7"/>
  <c r="J21" i="7"/>
  <c r="E37" i="7"/>
  <c r="D37" i="7"/>
  <c r="J30" i="7"/>
  <c r="J20" i="7"/>
  <c r="C41" i="7"/>
  <c r="C37" i="7"/>
  <c r="J29" i="7"/>
  <c r="J19" i="7"/>
  <c r="I36" i="7"/>
  <c r="J26" i="7"/>
  <c r="J16" i="7"/>
  <c r="J24" i="7"/>
  <c r="C38" i="7"/>
  <c r="I41" i="7"/>
  <c r="D41" i="7"/>
  <c r="J36" i="7" l="1"/>
  <c r="J41" i="6" l="1"/>
  <c r="F41" i="6"/>
  <c r="E41" i="6"/>
  <c r="D41" i="6"/>
  <c r="C40" i="6"/>
  <c r="I40" i="6" s="1"/>
  <c r="C39" i="6"/>
  <c r="I39" i="6" s="1"/>
  <c r="J38" i="6"/>
  <c r="I38" i="6"/>
  <c r="F38" i="6"/>
  <c r="E38" i="6"/>
  <c r="D38" i="6"/>
  <c r="J37" i="6"/>
  <c r="I37" i="6"/>
  <c r="H36" i="6"/>
  <c r="H41" i="6" s="1"/>
  <c r="G36" i="6"/>
  <c r="G41" i="6" s="1"/>
  <c r="F36" i="6"/>
  <c r="E36" i="6"/>
  <c r="D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36" i="6" s="1"/>
  <c r="C13" i="6"/>
  <c r="J33" i="6" l="1"/>
  <c r="J23" i="6"/>
  <c r="J13" i="6"/>
  <c r="H37" i="6"/>
  <c r="J32" i="6"/>
  <c r="J22" i="6"/>
  <c r="G37" i="6"/>
  <c r="F37" i="6"/>
  <c r="J31" i="6"/>
  <c r="J21" i="6"/>
  <c r="E37" i="6"/>
  <c r="D37" i="6"/>
  <c r="J30" i="6"/>
  <c r="J20" i="6"/>
  <c r="C41" i="6"/>
  <c r="C37" i="6"/>
  <c r="J29" i="6"/>
  <c r="J28" i="6"/>
  <c r="J27" i="6"/>
  <c r="J17" i="6"/>
  <c r="J26" i="6"/>
  <c r="J16" i="6"/>
  <c r="J35" i="6"/>
  <c r="J25" i="6"/>
  <c r="J15" i="6"/>
  <c r="J34" i="6"/>
  <c r="J24" i="6"/>
  <c r="J14" i="6"/>
  <c r="C38" i="6"/>
  <c r="J19" i="6"/>
  <c r="I36" i="6"/>
  <c r="J18" i="6"/>
  <c r="I41" i="6"/>
  <c r="G38" i="6"/>
  <c r="H38" i="6"/>
  <c r="J36" i="6" l="1"/>
  <c r="J41" i="5" l="1"/>
  <c r="H41" i="5"/>
  <c r="C40" i="5"/>
  <c r="I40" i="5" s="1"/>
  <c r="C39" i="5"/>
  <c r="I39" i="5" s="1"/>
  <c r="J38" i="5"/>
  <c r="I38" i="5"/>
  <c r="H38" i="5"/>
  <c r="G38" i="5"/>
  <c r="F38" i="5"/>
  <c r="E38" i="5"/>
  <c r="D38" i="5"/>
  <c r="J37" i="5"/>
  <c r="I37" i="5"/>
  <c r="H36" i="5"/>
  <c r="G36" i="5"/>
  <c r="G41" i="5" s="1"/>
  <c r="F36" i="5"/>
  <c r="F41" i="5" s="1"/>
  <c r="E36" i="5"/>
  <c r="E41" i="5" s="1"/>
  <c r="D36" i="5"/>
  <c r="D41" i="5" s="1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36" i="5" s="1"/>
  <c r="G37" i="5" l="1"/>
  <c r="F37" i="5"/>
  <c r="J31" i="5"/>
  <c r="J21" i="5"/>
  <c r="E37" i="5"/>
  <c r="D37" i="5"/>
  <c r="J30" i="5"/>
  <c r="J20" i="5"/>
  <c r="C41" i="5"/>
  <c r="C37" i="5"/>
  <c r="J29" i="5"/>
  <c r="J19" i="5"/>
  <c r="I36" i="5"/>
  <c r="I41" i="5" s="1"/>
  <c r="J28" i="5"/>
  <c r="J18" i="5"/>
  <c r="J27" i="5"/>
  <c r="J17" i="5"/>
  <c r="J26" i="5"/>
  <c r="J16" i="5"/>
  <c r="J35" i="5"/>
  <c r="J25" i="5"/>
  <c r="J15" i="5"/>
  <c r="J34" i="5"/>
  <c r="J24" i="5"/>
  <c r="J14" i="5"/>
  <c r="C38" i="5"/>
  <c r="J33" i="5"/>
  <c r="J23" i="5"/>
  <c r="J13" i="5"/>
  <c r="H37" i="5"/>
  <c r="J32" i="5"/>
  <c r="J22" i="5"/>
  <c r="J36" i="5" l="1"/>
  <c r="J41" i="4" l="1"/>
  <c r="H41" i="4"/>
  <c r="G41" i="4"/>
  <c r="F41" i="4"/>
  <c r="E41" i="4"/>
  <c r="D41" i="4"/>
  <c r="C40" i="4"/>
  <c r="I40" i="4" s="1"/>
  <c r="C39" i="4"/>
  <c r="I39" i="4" s="1"/>
  <c r="J38" i="4"/>
  <c r="I38" i="4"/>
  <c r="H38" i="4"/>
  <c r="G38" i="4"/>
  <c r="F38" i="4"/>
  <c r="E38" i="4"/>
  <c r="D38" i="4"/>
  <c r="J37" i="4"/>
  <c r="I37" i="4"/>
  <c r="H36" i="4"/>
  <c r="G36" i="4"/>
  <c r="F36" i="4"/>
  <c r="E36" i="4"/>
  <c r="D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36" i="4" s="1"/>
  <c r="C41" i="4" l="1"/>
  <c r="C37" i="4"/>
  <c r="J29" i="4"/>
  <c r="J19" i="4"/>
  <c r="I36" i="4"/>
  <c r="I41" i="4" s="1"/>
  <c r="J28" i="4"/>
  <c r="J18" i="4"/>
  <c r="J27" i="4"/>
  <c r="J17" i="4"/>
  <c r="J26" i="4"/>
  <c r="J16" i="4"/>
  <c r="J35" i="4"/>
  <c r="J25" i="4"/>
  <c r="J15" i="4"/>
  <c r="J34" i="4"/>
  <c r="J24" i="4"/>
  <c r="J14" i="4"/>
  <c r="C38" i="4"/>
  <c r="J33" i="4"/>
  <c r="J23" i="4"/>
  <c r="J13" i="4"/>
  <c r="H37" i="4"/>
  <c r="J32" i="4"/>
  <c r="J22" i="4"/>
  <c r="G37" i="4"/>
  <c r="F37" i="4"/>
  <c r="J31" i="4"/>
  <c r="J21" i="4"/>
  <c r="E37" i="4"/>
  <c r="D37" i="4"/>
  <c r="J30" i="4"/>
  <c r="J20" i="4"/>
  <c r="J36" i="4" l="1"/>
  <c r="J41" i="3" l="1"/>
  <c r="F41" i="3"/>
  <c r="C40" i="3"/>
  <c r="I40" i="3" s="1"/>
  <c r="C39" i="3"/>
  <c r="I39" i="3" s="1"/>
  <c r="J38" i="3"/>
  <c r="I38" i="3"/>
  <c r="H38" i="3"/>
  <c r="G38" i="3"/>
  <c r="F38" i="3"/>
  <c r="E38" i="3"/>
  <c r="D38" i="3"/>
  <c r="J37" i="3"/>
  <c r="I37" i="3"/>
  <c r="H36" i="3"/>
  <c r="H41" i="3" s="1"/>
  <c r="G36" i="3"/>
  <c r="G41" i="3" s="1"/>
  <c r="F36" i="3"/>
  <c r="E36" i="3"/>
  <c r="E41" i="3" s="1"/>
  <c r="D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36" i="3" s="1"/>
  <c r="C13" i="3"/>
  <c r="J33" i="3" l="1"/>
  <c r="J23" i="3"/>
  <c r="J13" i="3"/>
  <c r="H37" i="3"/>
  <c r="J32" i="3"/>
  <c r="J22" i="3"/>
  <c r="G37" i="3"/>
  <c r="F37" i="3"/>
  <c r="J21" i="3"/>
  <c r="J29" i="3"/>
  <c r="J19" i="3"/>
  <c r="J28" i="3"/>
  <c r="J34" i="3"/>
  <c r="J24" i="3"/>
  <c r="J14" i="3"/>
  <c r="C38" i="3"/>
  <c r="J31" i="3"/>
  <c r="J27" i="3"/>
  <c r="J17" i="3"/>
  <c r="J16" i="3"/>
  <c r="J35" i="3"/>
  <c r="J25" i="3"/>
  <c r="J15" i="3"/>
  <c r="E37" i="3"/>
  <c r="I36" i="3"/>
  <c r="J18" i="3"/>
  <c r="J26" i="3"/>
  <c r="D37" i="3"/>
  <c r="J30" i="3"/>
  <c r="J20" i="3"/>
  <c r="C41" i="3"/>
  <c r="C37" i="3"/>
  <c r="I41" i="3"/>
  <c r="D41" i="3"/>
  <c r="J36" i="3" l="1"/>
  <c r="J41" i="2" l="1"/>
  <c r="G41" i="2"/>
  <c r="F41" i="2"/>
  <c r="C40" i="2"/>
  <c r="I40" i="2" s="1"/>
  <c r="C39" i="2"/>
  <c r="I39" i="2" s="1"/>
  <c r="J38" i="2"/>
  <c r="I38" i="2"/>
  <c r="H38" i="2"/>
  <c r="G38" i="2"/>
  <c r="F38" i="2"/>
  <c r="E38" i="2"/>
  <c r="D38" i="2"/>
  <c r="J37" i="2"/>
  <c r="I37" i="2"/>
  <c r="H36" i="2"/>
  <c r="H41" i="2" s="1"/>
  <c r="G36" i="2"/>
  <c r="F36" i="2"/>
  <c r="E36" i="2"/>
  <c r="E41" i="2" s="1"/>
  <c r="D36" i="2"/>
  <c r="D41" i="2" s="1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36" i="2" s="1"/>
  <c r="C13" i="2"/>
  <c r="J33" i="2" l="1"/>
  <c r="J23" i="2"/>
  <c r="J13" i="2"/>
  <c r="H37" i="2"/>
  <c r="J32" i="2"/>
  <c r="J22" i="2"/>
  <c r="G37" i="2"/>
  <c r="F37" i="2"/>
  <c r="J31" i="2"/>
  <c r="J21" i="2"/>
  <c r="E37" i="2"/>
  <c r="D37" i="2"/>
  <c r="J30" i="2"/>
  <c r="J20" i="2"/>
  <c r="C41" i="2"/>
  <c r="C37" i="2"/>
  <c r="J29" i="2"/>
  <c r="J19" i="2"/>
  <c r="I36" i="2"/>
  <c r="I41" i="2" s="1"/>
  <c r="J28" i="2"/>
  <c r="J18" i="2"/>
  <c r="J27" i="2"/>
  <c r="J17" i="2"/>
  <c r="J35" i="2"/>
  <c r="J25" i="2"/>
  <c r="J15" i="2"/>
  <c r="J14" i="2"/>
  <c r="J26" i="2"/>
  <c r="J16" i="2"/>
  <c r="J34" i="2"/>
  <c r="J24" i="2"/>
  <c r="C38" i="2"/>
  <c r="J36" i="2" l="1"/>
  <c r="J41" i="1" l="1"/>
  <c r="H41" i="1"/>
  <c r="G41" i="1"/>
  <c r="F41" i="1"/>
  <c r="E41" i="1"/>
  <c r="D41" i="1"/>
  <c r="I40" i="1"/>
  <c r="C40" i="1"/>
  <c r="C39" i="1"/>
  <c r="I39" i="1" s="1"/>
  <c r="J38" i="1"/>
  <c r="I38" i="1"/>
  <c r="H38" i="1"/>
  <c r="G38" i="1"/>
  <c r="F38" i="1"/>
  <c r="E38" i="1"/>
  <c r="D38" i="1"/>
  <c r="J37" i="1"/>
  <c r="I37" i="1"/>
  <c r="H36" i="1"/>
  <c r="G36" i="1"/>
  <c r="F36" i="1"/>
  <c r="E36" i="1"/>
  <c r="D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36" i="1" s="1"/>
  <c r="J33" i="1" l="1"/>
  <c r="E37" i="1"/>
  <c r="C41" i="1"/>
  <c r="C37" i="1"/>
  <c r="J29" i="1"/>
  <c r="J19" i="1"/>
  <c r="J15" i="1"/>
  <c r="J34" i="1"/>
  <c r="J14" i="1"/>
  <c r="J23" i="1"/>
  <c r="J22" i="1"/>
  <c r="F37" i="1"/>
  <c r="J30" i="1"/>
  <c r="I36" i="1"/>
  <c r="I41" i="1" s="1"/>
  <c r="J35" i="1"/>
  <c r="J25" i="1"/>
  <c r="J24" i="1"/>
  <c r="C38" i="1"/>
  <c r="J32" i="1"/>
  <c r="J31" i="1"/>
  <c r="J21" i="1"/>
  <c r="D37" i="1"/>
  <c r="J28" i="1"/>
  <c r="J18" i="1"/>
  <c r="J27" i="1"/>
  <c r="J17" i="1"/>
  <c r="J26" i="1"/>
  <c r="J16" i="1"/>
  <c r="J13" i="1"/>
  <c r="H37" i="1"/>
  <c r="G37" i="1"/>
  <c r="J20" i="1"/>
  <c r="J36" i="1" l="1"/>
</calcChain>
</file>

<file path=xl/sharedStrings.xml><?xml version="1.0" encoding="utf-8"?>
<sst xmlns="http://schemas.openxmlformats.org/spreadsheetml/2006/main" count="732" uniqueCount="72">
  <si>
    <t>T.C. ENERJİ PİYASASI DÜZENLEME KURUMU</t>
  </si>
  <si>
    <t>Form No</t>
  </si>
  <si>
    <t>EPF-23</t>
  </si>
  <si>
    <t>Form Adı</t>
  </si>
  <si>
    <t>Tedarikçilere Gelen Şikayetlere İlişkin Gerçekleşmeler</t>
  </si>
  <si>
    <t>Form Versiyonu</t>
  </si>
  <si>
    <t>Lisans No</t>
  </si>
  <si>
    <t>ETS/7884-1/03946</t>
  </si>
  <si>
    <t>Vergi No</t>
  </si>
  <si>
    <t>7600752480</t>
  </si>
  <si>
    <t>Lisans Sahibi Unvanı</t>
  </si>
  <si>
    <t>SELENKA ELEKTRİK ENERJİSİ TOPTAN SATIŞ VE TEDARİK ANONİM ŞİRKETİ</t>
  </si>
  <si>
    <t>Yıl</t>
  </si>
  <si>
    <t>2024</t>
  </si>
  <si>
    <t>Dönem</t>
  </si>
  <si>
    <t>ARALIK</t>
  </si>
  <si>
    <t>Şikayet Sayısı</t>
  </si>
  <si>
    <t>Veri Türü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</si>
  <si>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</si>
  <si>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</si>
  <si>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</si>
  <si>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</si>
  <si>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</si>
  <si>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</si>
  <si>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</si>
  <si>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Şikayetlerin kategorilere göre oransal dağılım</t>
  </si>
  <si>
    <t>1. Fatura ve/veya faturaya esas unsurlar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</si>
  <si>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</si>
  <si>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</si>
  <si>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</si>
  <si>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</si>
  <si>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</si>
  <si>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</si>
  <si>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 Fiyat</t>
  </si>
  <si>
    <t>2.1. Aktif enerji bedeli (K7)</t>
  </si>
  <si>
    <t>2.2. Tahsilatına aracı olunan ilgili ve diğer mevzuat gereği alınan bedeller (K8)</t>
  </si>
  <si>
    <t>3. Ödeme</t>
  </si>
  <si>
    <t>3.1. Fatura Ödemesi</t>
  </si>
  <si>
    <t>3.2. Zamanında ödenmeyen borçlar (K9)</t>
  </si>
  <si>
    <t>4. İkili anlaşma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</si>
  <si>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</si>
  <si>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</si>
  <si>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</si>
  <si>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</si>
  <si>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</si>
  <si>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</si>
  <si>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</si>
  <si>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</si>
  <si>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</si>
  <si>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</si>
  <si>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 Tüketici hizmetleri</t>
  </si>
  <si>
    <t>5.1. Başvuruların süresi içerisinde cevaplandırılmaması (K20)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</si>
  <si>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</si>
  <si>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</si>
  <si>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</si>
  <si>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</si>
  <si>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</si>
  <si>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Toplam Bilgi Edinme Sayısı ve Sonuçlanma Ortalaması</t>
  </si>
  <si>
    <t>Toplam Talep Sayısı ve Sonuçlanma Ortalaması</t>
  </si>
  <si>
    <t>Toplam Başvuru Sayısı ve Sonuçlanma Ortalaması</t>
  </si>
  <si>
    <t>Tüketici sayısı (T1)</t>
  </si>
  <si>
    <t>KASIM</t>
  </si>
  <si>
    <t>EKİM</t>
  </si>
  <si>
    <t>EYLÜL</t>
  </si>
  <si>
    <t>AĞUSTOS</t>
  </si>
  <si>
    <t>TEMMUZ</t>
  </si>
  <si>
    <t>HAZİRAN</t>
  </si>
  <si>
    <t>MAYIS</t>
  </si>
  <si>
    <t>NİSAN</t>
  </si>
  <si>
    <t>MART</t>
  </si>
  <si>
    <t>ŞUBAT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</si>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</sst>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16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0" xfId="0" applyFont="1"/>
    <xf numFmtId="0" fontId="3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3" fontId="0" fillId="0" borderId="3" xfId="0" applyNumberFormat="1" applyBorder="1" applyAlignment="1">
      <alignment horizontal="right" wrapText="1"/>
    </xf>
    <xf numFmtId="3" fontId="0" fillId="0" borderId="3" xfId="0" applyNumberFormat="1" applyBorder="1" applyAlignment="1" applyProtection="1">
      <alignment horizontal="right" wrapText="1"/>
      <protection locked="0"/>
    </xf>
    <xf numFmtId="4" fontId="0" fillId="0" borderId="3" xfId="0" applyNumberFormat="1" applyBorder="1" applyAlignment="1">
      <alignment horizontal="right" wrapTex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" fontId="0" fillId="0" borderId="3" xfId="0" applyNumberFormat="1" applyBorder="1" applyAlignment="1" applyProtection="1">
      <alignment horizontal="right" wrapText="1"/>
      <protection locked="0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" fontId="5" fillId="0" borderId="3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6" fillId="0" borderId="0" xfId="0" applyFont="1"/>
    <xf numFmtId="0" fontId="7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8C663-713E-445E-916C-BF780DAE8A6F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15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11</v>
      </c>
      <c r="D18" s="17">
        <v>11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0.91666666666666663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1</v>
      </c>
      <c r="D24" s="17">
        <v>1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8.3333333333333329E-2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</v>
      </c>
    </row>
    <row r="36" spans="1:10" ht="25.5" x14ac:dyDescent="0.25">
      <c r="A36" s="21"/>
      <c r="B36" s="3" t="s">
        <v>54</v>
      </c>
      <c r="C36" s="16">
        <f t="shared" ref="C36:H36" si="2">SUM(C13:C35)</f>
        <v>12</v>
      </c>
      <c r="D36" s="16">
        <f t="shared" si="2"/>
        <v>12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8.720930232558139</v>
      </c>
      <c r="D38" s="16">
        <f>IF($C$42=0,0,(D36/$C42)*1000)</f>
        <v>8.720930232558139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1</v>
      </c>
      <c r="D40" s="17">
        <v>1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13</v>
      </c>
      <c r="D41" s="16">
        <f t="shared" si="4"/>
        <v>13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1376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D9FC00AF-8C6A-4DBD-A3BC-54E54E237F0E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0A41B80B-C546-4F07-9BE9-F0458899F8C9}">
      <formula1>0</formula1>
      <formula2>2147483647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69C5-3635-4E24-88B6-57681AA1388C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61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11</v>
      </c>
      <c r="D18" s="17">
        <v>11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0.91666666666666663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1</v>
      </c>
      <c r="D35" s="17">
        <v>1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8.3333333333333329E-2</v>
      </c>
    </row>
    <row r="36" spans="1:10" ht="25.5" x14ac:dyDescent="0.25">
      <c r="A36" s="21"/>
      <c r="B36" s="3" t="s">
        <v>54</v>
      </c>
      <c r="C36" s="16">
        <f t="shared" ref="C36:H36" si="2">SUM(C13:C35)</f>
        <v>12</v>
      </c>
      <c r="D36" s="16">
        <f t="shared" si="2"/>
        <v>12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9.0293453724604955</v>
      </c>
      <c r="D38" s="16">
        <f>IF($C$42=0,0,(D36/$C42)*1000)</f>
        <v>9.0293453724604955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1</v>
      </c>
      <c r="D40" s="17">
        <v>1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13</v>
      </c>
      <c r="D41" s="16">
        <f t="shared" si="4"/>
        <v>13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1329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BD07B0CB-2DB5-4899-BDCB-5A15C3A3777B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57DC1184-2CE1-46B3-A82D-B84B92AFD27D}">
      <formula1>0</formula1>
      <formula2>2147483647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182BD-A852-487C-B2B9-1448C9E60B66}">
  <dimension ref="A1:M68"/>
  <sheetViews>
    <sheetView workbookViewId="0">
      <selection activeCell="E7" sqref="E7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62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1</v>
      </c>
      <c r="D14" s="17">
        <v>1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0.1111111111111111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3</v>
      </c>
      <c r="D18" s="17">
        <v>3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0.33333333333333331</v>
      </c>
    </row>
    <row r="19" spans="1:10" x14ac:dyDescent="0.25">
      <c r="A19" s="14" t="s">
        <v>33</v>
      </c>
      <c r="B19" s="15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1</v>
      </c>
      <c r="D24" s="17">
        <v>1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0.1111111111111111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1</v>
      </c>
      <c r="D27" s="17">
        <v>1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0.1111111111111111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3</v>
      </c>
      <c r="D35" s="17">
        <v>3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0.33333333333333331</v>
      </c>
    </row>
    <row r="36" spans="1:10" ht="25.5" x14ac:dyDescent="0.25">
      <c r="A36" s="21"/>
      <c r="B36" s="3" t="s">
        <v>54</v>
      </c>
      <c r="C36" s="16">
        <f t="shared" ref="C36:H36" si="2">SUM(C13:C35)</f>
        <v>9</v>
      </c>
      <c r="D36" s="16">
        <f t="shared" si="2"/>
        <v>9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6.731488406881077</v>
      </c>
      <c r="D38" s="16">
        <f>IF($C$42=0,0,(D36/$C42)*1000)</f>
        <v>6.731488406881077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9</v>
      </c>
      <c r="D41" s="16">
        <f t="shared" si="4"/>
        <v>9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1337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4EA5CD9D-008C-4AC9-9129-49F0D88939FD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7BD661CE-302E-49E7-B5A8-4ED22221CA8A}">
      <formula1>0</formula1>
      <formula2>2147483647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E781-FF88-4F73-8EE7-BC8E96CC8A91}">
  <dimension ref="A1:M68"/>
  <sheetViews>
    <sheetView workbookViewId="0">
      <selection activeCell="A8" sqref="A8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63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4</v>
      </c>
      <c r="D13" s="17">
        <v>4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9.7560975609756101E-2</v>
      </c>
    </row>
    <row r="14" spans="1:12" x14ac:dyDescent="0.25">
      <c r="A14" s="40"/>
      <c r="B14" s="39" t="s">
        <v>28</v>
      </c>
      <c r="C14" s="16">
        <f t="shared" si="0"/>
        <v>1</v>
      </c>
      <c r="D14" s="17">
        <v>1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2.4390243902439025E-2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16</v>
      </c>
      <c r="D18" s="17">
        <v>14</v>
      </c>
      <c r="E18" s="17">
        <v>0</v>
      </c>
      <c r="F18" s="17">
        <v>0</v>
      </c>
      <c r="G18" s="17">
        <v>2</v>
      </c>
      <c r="H18" s="17">
        <v>0</v>
      </c>
      <c r="I18" s="17">
        <v>0</v>
      </c>
      <c r="J18" s="18">
        <f t="shared" si="1"/>
        <v>0.3902439024390244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1</v>
      </c>
      <c r="D20" s="17">
        <v>1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2.4390243902439025E-2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3</v>
      </c>
      <c r="D24" s="17">
        <v>3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7.3170731707317069E-2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6</v>
      </c>
      <c r="D27" s="17">
        <v>6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0.14634146341463414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10</v>
      </c>
      <c r="D35" s="17">
        <v>10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0.24390243902439024</v>
      </c>
    </row>
    <row r="36" spans="1:10" ht="25.5" x14ac:dyDescent="0.25">
      <c r="A36" s="42"/>
      <c r="B36" s="27" t="s">
        <v>54</v>
      </c>
      <c r="C36" s="16">
        <f t="shared" ref="C36:H36" si="2">SUM(C13:C35)</f>
        <v>41</v>
      </c>
      <c r="D36" s="16">
        <f t="shared" si="2"/>
        <v>39</v>
      </c>
      <c r="E36" s="16">
        <f t="shared" si="2"/>
        <v>0</v>
      </c>
      <c r="F36" s="16">
        <f t="shared" si="2"/>
        <v>0</v>
      </c>
      <c r="G36" s="16">
        <f t="shared" si="2"/>
        <v>2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0.95121951219512191</v>
      </c>
      <c r="E37" s="16">
        <f t="shared" si="3"/>
        <v>0</v>
      </c>
      <c r="F37" s="16">
        <f t="shared" si="3"/>
        <v>0</v>
      </c>
      <c r="G37" s="16">
        <f t="shared" si="3"/>
        <v>4.878048780487805E-2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29.496402877697843</v>
      </c>
      <c r="D38" s="16">
        <f>IF($C$42=0,0,(D36/$C42)*1000)</f>
        <v>28.057553956834532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1.4388489208633093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41</v>
      </c>
      <c r="D41" s="16">
        <f t="shared" si="4"/>
        <v>39</v>
      </c>
      <c r="E41" s="16">
        <f t="shared" si="4"/>
        <v>0</v>
      </c>
      <c r="F41" s="16">
        <f t="shared" si="4"/>
        <v>0</v>
      </c>
      <c r="G41" s="16">
        <f t="shared" si="4"/>
        <v>2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1390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4613BD72-93E3-4642-A923-660D4FB8C5FE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31499B2A-6FA2-478B-B43B-A01ED85F2EF8}">
      <formula1>0</formula1>
      <formula2>2147483647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E94FA-F41C-457C-9802-57D1A1A9E7F5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64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1</v>
      </c>
      <c r="D13" s="17">
        <v>1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6.6666666666666666E-2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6</v>
      </c>
      <c r="D18" s="17">
        <v>6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0.4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3</v>
      </c>
      <c r="D27" s="17">
        <v>3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0.2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5</v>
      </c>
      <c r="D35" s="17">
        <v>5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0.33333333333333331</v>
      </c>
    </row>
    <row r="36" spans="1:10" ht="25.5" x14ac:dyDescent="0.25">
      <c r="A36" s="42"/>
      <c r="B36" s="27" t="s">
        <v>54</v>
      </c>
      <c r="C36" s="16">
        <f t="shared" ref="C36:H36" si="2">SUM(C13:C35)</f>
        <v>15</v>
      </c>
      <c r="D36" s="16">
        <f t="shared" si="2"/>
        <v>15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11.406844106463879</v>
      </c>
      <c r="D38" s="16">
        <f>IF($C$42=0,0,(D36/$C42)*1000)</f>
        <v>11.406844106463879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15</v>
      </c>
      <c r="D41" s="16">
        <f t="shared" si="4"/>
        <v>15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1315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1005201B-9989-4CA3-92BC-48ABB775203D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1DBF3D7D-2F50-4755-967B-8002263E9A01}">
      <formula1>0</formula1>
      <formula2>2147483647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55150-B533-4028-89BF-CEEE3704F799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65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2</v>
      </c>
      <c r="D18" s="17">
        <v>2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0.5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1</v>
      </c>
      <c r="D27" s="17">
        <v>1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0.25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1</v>
      </c>
      <c r="D35" s="17">
        <v>1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0.25</v>
      </c>
    </row>
    <row r="36" spans="1:10" ht="25.5" x14ac:dyDescent="0.25">
      <c r="A36" s="42"/>
      <c r="B36" s="27" t="s">
        <v>54</v>
      </c>
      <c r="C36" s="16">
        <f t="shared" ref="C36:H36" si="2">SUM(C13:C35)</f>
        <v>4</v>
      </c>
      <c r="D36" s="16">
        <f t="shared" si="2"/>
        <v>4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3.0075187969924815</v>
      </c>
      <c r="D38" s="16">
        <f>IF($C$42=0,0,(D36/$C42)*1000)</f>
        <v>3.0075187969924815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4</v>
      </c>
      <c r="D41" s="16">
        <f t="shared" si="4"/>
        <v>4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1330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383AF972-4719-4BDC-831A-4319B163A55D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660BDCC9-2EC5-485D-9BA1-73FA69A1E3F0}">
      <formula1>0</formula1>
      <formula2>2147483647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90269-1522-4536-8423-B0F0BF2CB909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66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3</v>
      </c>
      <c r="D13" s="17">
        <v>3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0.3</v>
      </c>
    </row>
    <row r="14" spans="1:12" x14ac:dyDescent="0.25">
      <c r="A14" s="40"/>
      <c r="B14" s="39" t="s">
        <v>28</v>
      </c>
      <c r="C14" s="16">
        <f t="shared" si="0"/>
        <v>1</v>
      </c>
      <c r="D14" s="17">
        <v>1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0.1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1</v>
      </c>
      <c r="D20" s="17">
        <v>1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0.1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3</v>
      </c>
      <c r="D24" s="17">
        <v>3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0.3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2</v>
      </c>
      <c r="D35" s="17">
        <v>2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0.2</v>
      </c>
    </row>
    <row r="36" spans="1:10" ht="25.5" x14ac:dyDescent="0.25">
      <c r="A36" s="42"/>
      <c r="B36" s="27" t="s">
        <v>54</v>
      </c>
      <c r="C36" s="16">
        <f t="shared" ref="C36:H36" si="2">SUM(C13:C35)</f>
        <v>10</v>
      </c>
      <c r="D36" s="16">
        <f t="shared" si="2"/>
        <v>10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7.5585789871504163</v>
      </c>
      <c r="D38" s="16">
        <f>IF($C$42=0,0,(D36/$C42)*1000)</f>
        <v>7.5585789871504163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10</v>
      </c>
      <c r="D41" s="16">
        <f t="shared" si="4"/>
        <v>10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1323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A6ED1971-7A28-4131-8F9F-34CF2D814DFC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0BCDDA1D-EC90-477E-9C1A-5BC82D4FDC37}">
      <formula1>0</formula1>
      <formula2>2147483647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96FA8-CF72-4552-9220-2DDF68967E33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67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1</v>
      </c>
      <c r="D18" s="17">
        <v>1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0.33333333333333331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1</v>
      </c>
      <c r="D22" s="17">
        <v>1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0.33333333333333331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1</v>
      </c>
      <c r="D27" s="17">
        <v>1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0.33333333333333331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</v>
      </c>
    </row>
    <row r="36" spans="1:10" ht="25.5" x14ac:dyDescent="0.25">
      <c r="A36" s="42"/>
      <c r="B36" s="27" t="s">
        <v>54</v>
      </c>
      <c r="C36" s="16">
        <f t="shared" ref="C36:H36" si="2">SUM(C13:C35)</f>
        <v>3</v>
      </c>
      <c r="D36" s="16">
        <f t="shared" si="2"/>
        <v>3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2.2918258212375862</v>
      </c>
      <c r="D38" s="16">
        <f>IF($C$42=0,0,(D36/$C42)*1000)</f>
        <v>2.2918258212375862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3</v>
      </c>
      <c r="D41" s="16">
        <f t="shared" si="4"/>
        <v>3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1309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8391AF37-571E-44E1-A940-215DEED4D9DE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28CB6F20-1174-407A-9E70-647A6B439A85}">
      <formula1>0</formula1>
      <formula2>2147483647</formula2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059E-656D-41B1-AF4B-91A048B7A48F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68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2</v>
      </c>
      <c r="D18" s="17">
        <v>2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0.5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1</v>
      </c>
      <c r="D27" s="17">
        <v>1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0.25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1</v>
      </c>
      <c r="D35" s="17">
        <v>1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0.25</v>
      </c>
    </row>
    <row r="36" spans="1:10" ht="25.5" x14ac:dyDescent="0.25">
      <c r="A36" s="42"/>
      <c r="B36" s="27" t="s">
        <v>54</v>
      </c>
      <c r="C36" s="16">
        <f t="shared" ref="C36:H36" si="2">SUM(C13:C35)</f>
        <v>4</v>
      </c>
      <c r="D36" s="16">
        <f t="shared" si="2"/>
        <v>4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3.1055900621118009</v>
      </c>
      <c r="D38" s="16">
        <f>IF($C$42=0,0,(D36/$C42)*1000)</f>
        <v>3.1055900621118009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4</v>
      </c>
      <c r="D41" s="16">
        <f t="shared" si="4"/>
        <v>4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1288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C82302B9-D4B5-445D-8CFD-6945FB9A501E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50C9904C-F1B7-4230-B211-CB0A884CB850}">
      <formula1>0</formula1>
      <formula2>2147483647</formula2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49D5-3C90-4BEF-B086-CC4835AF3533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69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40"/>
      <c r="B14" s="39" t="s">
        <v>28</v>
      </c>
      <c r="C14" s="16">
        <f t="shared" si="0"/>
        <v>1</v>
      </c>
      <c r="D14" s="17">
        <v>1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0.33333333333333331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40"/>
      <c r="B27" s="39" t="s">
        <v>44</v>
      </c>
      <c r="C27" s="16">
        <f t="shared" si="0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2</v>
      </c>
      <c r="D35" s="17">
        <v>2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0.66666666666666663</v>
      </c>
    </row>
    <row r="36" spans="1:10" ht="25.5" x14ac:dyDescent="0.25">
      <c r="A36" s="42"/>
      <c r="B36" s="27" t="s">
        <v>54</v>
      </c>
      <c r="C36" s="16">
        <f t="shared" ref="C36:H36" si="2">SUM(C13:C35)</f>
        <v>3</v>
      </c>
      <c r="D36" s="16">
        <f t="shared" si="2"/>
        <v>3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2.4096385542168677</v>
      </c>
      <c r="D38" s="16">
        <f>IF($C$42=0,0,(D36/$C42)*1000)</f>
        <v>2.4096385542168677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3</v>
      </c>
      <c r="D41" s="16">
        <f t="shared" si="4"/>
        <v>3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1245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B2CEACAA-0349-4E8E-9A17-A4222747D31D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C05CD92A-AF9A-4DF2-8B0C-96A5487AF71C}">
      <formula1>0</formula1>
      <formula2>2147483647</formula2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54A8-8014-4699-AFB7-22FDE213291C}">
  <dimension ref="A1:M68"/>
  <sheetViews>
    <sheetView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1" t="s">
        <v>0</v>
      </c>
      <c r="B1" s="2"/>
    </row>
    <row r="2" spans="1:12" ht="15" customHeight="1" x14ac:dyDescent="0.25">
      <c r="A2" s="3" t="s">
        <v>1</v>
      </c>
      <c r="B2" s="4" t="s">
        <v>2</v>
      </c>
    </row>
    <row r="3" spans="1:12" ht="25.5" customHeight="1" x14ac:dyDescent="0.25">
      <c r="A3" s="3" t="s">
        <v>3</v>
      </c>
      <c r="B3" s="4" t="s">
        <v>4</v>
      </c>
    </row>
    <row r="4" spans="1:12" ht="15" customHeight="1" x14ac:dyDescent="0.25">
      <c r="A4" s="3" t="s">
        <v>5</v>
      </c>
      <c r="B4" s="4">
        <v>2</v>
      </c>
    </row>
    <row r="5" spans="1:12" ht="15" customHeight="1" x14ac:dyDescent="0.25">
      <c r="A5" s="3" t="s">
        <v>6</v>
      </c>
      <c r="B5" s="5" t="s">
        <v>7</v>
      </c>
    </row>
    <row r="6" spans="1:12" ht="15" customHeight="1" x14ac:dyDescent="0.25">
      <c r="A6" s="3" t="s">
        <v>8</v>
      </c>
      <c r="B6" s="5" t="s">
        <v>9</v>
      </c>
    </row>
    <row r="7" spans="1:12" ht="15" customHeight="1" x14ac:dyDescent="0.25">
      <c r="A7" s="3" t="s">
        <v>10</v>
      </c>
      <c r="B7" s="5" t="s">
        <v>11</v>
      </c>
    </row>
    <row r="8" spans="1:12" ht="15" customHeight="1" x14ac:dyDescent="0.25">
      <c r="A8" s="3" t="s">
        <v>12</v>
      </c>
      <c r="B8" s="6" t="s">
        <v>13</v>
      </c>
    </row>
    <row r="9" spans="1:12" ht="15" customHeight="1" x14ac:dyDescent="0.25">
      <c r="A9" s="3" t="s">
        <v>14</v>
      </c>
      <c r="B9" s="6" t="s">
        <v>70</v>
      </c>
    </row>
    <row r="11" spans="1:12" ht="15" customHeight="1" x14ac:dyDescent="0.25">
      <c r="C11" s="7" t="s">
        <v>16</v>
      </c>
      <c r="D11" s="8"/>
      <c r="E11" s="8"/>
      <c r="F11" s="8"/>
      <c r="G11" s="8"/>
      <c r="H11" s="8"/>
      <c r="I11" s="8"/>
      <c r="J11" s="9"/>
    </row>
    <row r="12" spans="1:12" ht="76.5" customHeight="1" x14ac:dyDescent="0.25">
      <c r="A12" s="10" t="s">
        <v>17</v>
      </c>
      <c r="B12" s="11"/>
      <c r="C12" s="3" t="s">
        <v>18</v>
      </c>
      <c r="D12" s="3" t="s">
        <v>19</v>
      </c>
      <c r="E12" s="3" t="s">
        <v>20</v>
      </c>
      <c r="F12" s="3" t="s">
        <v>21</v>
      </c>
      <c r="G12" s="3" t="s">
        <v>22</v>
      </c>
      <c r="H12" s="3" t="s">
        <v>23</v>
      </c>
      <c r="I12" s="3" t="s">
        <v>24</v>
      </c>
      <c r="J12" s="3" t="s">
        <v>25</v>
      </c>
      <c r="K12" s="12"/>
      <c r="L12" s="13"/>
    </row>
    <row r="13" spans="1:12" x14ac:dyDescent="0.25">
      <c r="A13" s="14" t="s">
        <v>26</v>
      </c>
      <c r="B13" s="15" t="s">
        <v>27</v>
      </c>
      <c r="C13" s="16">
        <f t="shared" ref="C13:C35" si="0">SUM(D13:H13)</f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0</v>
      </c>
    </row>
    <row r="14" spans="1:12" x14ac:dyDescent="0.25">
      <c r="A14" s="19"/>
      <c r="B14" s="15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19"/>
      <c r="B15" s="15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19"/>
      <c r="B16" s="15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19"/>
      <c r="B17" s="15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20"/>
      <c r="B18" s="15" t="s">
        <v>32</v>
      </c>
      <c r="C18" s="16">
        <f t="shared" si="0"/>
        <v>1</v>
      </c>
      <c r="D18" s="17">
        <v>1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0.25</v>
      </c>
    </row>
    <row r="19" spans="1:10" x14ac:dyDescent="0.25">
      <c r="A19" s="14" t="s">
        <v>33</v>
      </c>
      <c r="B19" s="15" t="s">
        <v>34</v>
      </c>
      <c r="C19" s="16">
        <f t="shared" si="0"/>
        <v>1</v>
      </c>
      <c r="D19" s="17">
        <v>1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0.25</v>
      </c>
    </row>
    <row r="20" spans="1:10" ht="25.5" x14ac:dyDescent="0.25">
      <c r="A20" s="20"/>
      <c r="B20" s="15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14" t="s">
        <v>36</v>
      </c>
      <c r="B21" s="15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20"/>
      <c r="B22" s="15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14" t="s">
        <v>39</v>
      </c>
      <c r="B23" s="15" t="s">
        <v>40</v>
      </c>
      <c r="C23" s="16">
        <f t="shared" si="0"/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0</v>
      </c>
    </row>
    <row r="24" spans="1:10" x14ac:dyDescent="0.25">
      <c r="A24" s="19"/>
      <c r="B24" s="15" t="s">
        <v>41</v>
      </c>
      <c r="C24" s="16">
        <f t="shared" si="0"/>
        <v>1</v>
      </c>
      <c r="D24" s="17">
        <v>1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0.25</v>
      </c>
    </row>
    <row r="25" spans="1:10" x14ac:dyDescent="0.25">
      <c r="A25" s="19"/>
      <c r="B25" s="15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19"/>
      <c r="B26" s="15" t="s">
        <v>43</v>
      </c>
      <c r="C26" s="16">
        <f t="shared" si="0"/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</v>
      </c>
    </row>
    <row r="27" spans="1:10" x14ac:dyDescent="0.25">
      <c r="A27" s="19"/>
      <c r="B27" s="15" t="s">
        <v>44</v>
      </c>
      <c r="C27" s="16">
        <f t="shared" si="0"/>
        <v>1</v>
      </c>
      <c r="D27" s="17">
        <v>1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0.25</v>
      </c>
    </row>
    <row r="28" spans="1:10" x14ac:dyDescent="0.25">
      <c r="A28" s="19"/>
      <c r="B28" s="15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19"/>
      <c r="B29" s="15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19"/>
      <c r="B30" s="15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19"/>
      <c r="B31" s="15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20"/>
      <c r="B32" s="15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14" t="s">
        <v>50</v>
      </c>
      <c r="B33" s="15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19"/>
      <c r="B34" s="15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20"/>
      <c r="B35" s="15" t="s">
        <v>53</v>
      </c>
      <c r="C35" s="16">
        <f t="shared" si="0"/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</v>
      </c>
    </row>
    <row r="36" spans="1:10" ht="25.5" x14ac:dyDescent="0.25">
      <c r="A36" s="21"/>
      <c r="B36" s="3" t="s">
        <v>54</v>
      </c>
      <c r="C36" s="16">
        <f t="shared" ref="C36:H36" si="2">SUM(C13:C35)</f>
        <v>4</v>
      </c>
      <c r="D36" s="16">
        <f t="shared" si="2"/>
        <v>4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22"/>
      <c r="B37" s="3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22"/>
      <c r="B38" s="3" t="s">
        <v>56</v>
      </c>
      <c r="C38" s="16">
        <f>IF( $C$42=0,0,(C36/$C42)*1000)</f>
        <v>3.2921810699588478</v>
      </c>
      <c r="D38" s="16">
        <f>IF($C$42=0,0,(D36/$C42)*1000)</f>
        <v>3.2921810699588478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22"/>
      <c r="B39" s="3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22"/>
      <c r="B40" s="3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22"/>
      <c r="B41" s="3" t="s">
        <v>59</v>
      </c>
      <c r="C41" s="16">
        <f t="shared" ref="C41:H41" si="4">C36+C39+C40</f>
        <v>4</v>
      </c>
      <c r="D41" s="16">
        <f t="shared" si="4"/>
        <v>4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22"/>
      <c r="B42" s="3" t="s">
        <v>60</v>
      </c>
      <c r="C42" s="17">
        <v>1215</v>
      </c>
    </row>
    <row r="45" spans="1:10" ht="15" customHeight="1" x14ac:dyDescent="0.25">
      <c r="A45" s="13"/>
      <c r="B45" s="13"/>
    </row>
    <row r="46" spans="1:10" ht="15" customHeight="1" x14ac:dyDescent="0.25">
      <c r="A46" s="13"/>
      <c r="B46" s="13"/>
    </row>
    <row r="47" spans="1:10" ht="15" customHeight="1" x14ac:dyDescent="0.25">
      <c r="A47" s="13"/>
      <c r="B47" s="13"/>
      <c r="D47" s="24"/>
      <c r="E47" s="24"/>
      <c r="F47" s="24"/>
      <c r="G47" s="24"/>
      <c r="H47" s="24"/>
    </row>
    <row r="48" spans="1:10" ht="15" customHeight="1" x14ac:dyDescent="0.25">
      <c r="A48" s="13"/>
      <c r="B48" s="13"/>
      <c r="D48" s="24"/>
      <c r="E48" s="24"/>
      <c r="F48" s="24"/>
      <c r="G48" s="24"/>
      <c r="H48" s="24"/>
    </row>
    <row r="49" spans="4:8" ht="15" customHeight="1" x14ac:dyDescent="0.25">
      <c r="D49" s="24"/>
      <c r="E49" s="24"/>
      <c r="F49" s="24"/>
      <c r="G49" s="24"/>
      <c r="H49" s="24"/>
    </row>
    <row r="50" spans="4:8" ht="15" customHeight="1" x14ac:dyDescent="0.25">
      <c r="D50" s="24"/>
      <c r="E50" s="24"/>
      <c r="F50" s="24"/>
      <c r="G50" s="24"/>
      <c r="H50" s="24"/>
    </row>
    <row r="51" spans="4:8" ht="15" customHeight="1" x14ac:dyDescent="0.25">
      <c r="D51" s="24"/>
      <c r="E51" s="24"/>
      <c r="F51" s="24"/>
      <c r="G51" s="24"/>
      <c r="H51" s="24"/>
    </row>
    <row r="52" spans="4:8" ht="15" customHeight="1" x14ac:dyDescent="0.25">
      <c r="D52" s="24"/>
      <c r="E52" s="24"/>
      <c r="F52" s="24"/>
      <c r="G52" s="24"/>
      <c r="H52" s="24"/>
    </row>
    <row r="53" spans="4:8" ht="15" customHeight="1" x14ac:dyDescent="0.25">
      <c r="D53" s="24"/>
      <c r="E53" s="24"/>
      <c r="F53" s="24"/>
      <c r="G53" s="24"/>
      <c r="H53" s="24"/>
    </row>
    <row r="54" spans="4:8" ht="15" customHeight="1" x14ac:dyDescent="0.25">
      <c r="D54" s="24"/>
      <c r="E54" s="24"/>
      <c r="F54" s="24"/>
      <c r="G54" s="24"/>
      <c r="H54" s="24"/>
    </row>
    <row r="55" spans="4:8" ht="15" customHeight="1" x14ac:dyDescent="0.25">
      <c r="D55" s="24"/>
      <c r="E55" s="24"/>
      <c r="F55" s="24"/>
      <c r="G55" s="24"/>
      <c r="H55" s="24"/>
    </row>
    <row r="56" spans="4:8" ht="15" customHeight="1" x14ac:dyDescent="0.25">
      <c r="D56" s="24"/>
      <c r="E56" s="24"/>
      <c r="F56" s="24"/>
      <c r="G56" s="24"/>
      <c r="H56" s="24"/>
    </row>
    <row r="57" spans="4:8" ht="15" customHeight="1" x14ac:dyDescent="0.25">
      <c r="D57" s="24"/>
      <c r="E57" s="24"/>
      <c r="F57" s="24"/>
      <c r="G57" s="24"/>
      <c r="H57" s="24"/>
    </row>
    <row r="58" spans="4:8" ht="15" customHeight="1" x14ac:dyDescent="0.25">
      <c r="D58" s="24"/>
      <c r="E58" s="24"/>
      <c r="F58" s="24"/>
      <c r="G58" s="24"/>
      <c r="H58" s="24"/>
    </row>
    <row r="59" spans="4:8" ht="15" customHeight="1" x14ac:dyDescent="0.25">
      <c r="D59" s="24"/>
      <c r="E59" s="24"/>
      <c r="F59" s="24"/>
      <c r="G59" s="24"/>
      <c r="H59" s="24"/>
    </row>
    <row r="60" spans="4:8" ht="15" customHeight="1" x14ac:dyDescent="0.25">
      <c r="D60" s="24"/>
      <c r="E60" s="24"/>
      <c r="F60" s="24"/>
      <c r="G60" s="24"/>
      <c r="H60" s="24"/>
    </row>
    <row r="61" spans="4:8" ht="15" customHeight="1" x14ac:dyDescent="0.25">
      <c r="D61" s="24"/>
      <c r="E61" s="24"/>
      <c r="F61" s="24"/>
      <c r="G61" s="24"/>
      <c r="H61" s="24"/>
    </row>
    <row r="62" spans="4:8" ht="15" customHeight="1" x14ac:dyDescent="0.25">
      <c r="D62" s="24"/>
      <c r="E62" s="24"/>
      <c r="F62" s="24"/>
      <c r="G62" s="24"/>
      <c r="H62" s="24"/>
    </row>
    <row r="63" spans="4:8" ht="15" customHeight="1" x14ac:dyDescent="0.25">
      <c r="D63" s="24"/>
      <c r="E63" s="24"/>
      <c r="F63" s="24"/>
      <c r="G63" s="24"/>
      <c r="H63" s="24"/>
    </row>
    <row r="64" spans="4:8" ht="15" customHeight="1" x14ac:dyDescent="0.25">
      <c r="D64" s="24"/>
      <c r="E64" s="24"/>
      <c r="F64" s="24"/>
      <c r="G64" s="24"/>
      <c r="H64" s="24"/>
    </row>
    <row r="65" spans="4:8" ht="15" customHeight="1" x14ac:dyDescent="0.25">
      <c r="D65" s="24"/>
      <c r="E65" s="24"/>
      <c r="F65" s="24"/>
      <c r="G65" s="24"/>
      <c r="H65" s="24"/>
    </row>
    <row r="66" spans="4:8" ht="15" customHeight="1" x14ac:dyDescent="0.25">
      <c r="D66" s="24"/>
      <c r="E66" s="24"/>
      <c r="F66" s="24"/>
      <c r="G66" s="24"/>
      <c r="H66" s="24"/>
    </row>
    <row r="67" spans="4:8" ht="15" customHeight="1" x14ac:dyDescent="0.25">
      <c r="D67" s="24"/>
      <c r="E67" s="24"/>
      <c r="F67" s="24"/>
      <c r="G67" s="24"/>
      <c r="H67" s="24"/>
    </row>
    <row r="68" spans="4:8" ht="15" customHeight="1" x14ac:dyDescent="0.25">
      <c r="D68" s="24"/>
      <c r="E68" s="24"/>
      <c r="F68" s="24"/>
      <c r="G68" s="24"/>
      <c r="H68" s="2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4975A734-A493-4153-B616-869B28DC40DB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5DAB14E8-B9EF-4E57-BD6F-D0B1D267B182}">
      <formula1>0</formula1>
      <formula2>2147483647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E38F-0A58-4093-A818-0730DE9BD0AF}">
  <dimension ref="A1:M68"/>
  <sheetViews>
    <sheetView tabSelected="1" workbookViewId="0">
      <selection sqref="A1:XFD1048576"/>
    </sheetView>
  </sheetViews>
  <sheetFormatPr defaultRowHeight="15" x14ac:dyDescent="0.25"/>
  <cols>
    <col min="1" max="1" width="40.7109375" customWidth="1" collapsed="1"/>
    <col min="2" max="2" width="43.42578125" customWidth="1" collapsed="1"/>
    <col min="3" max="7" width="14.5703125" customWidth="1" collapsed="1"/>
    <col min="8" max="8" width="16.85546875" customWidth="1" collapsed="1"/>
    <col min="9" max="9" width="14.5703125" customWidth="1" collapsed="1"/>
    <col min="10" max="10" width="16" customWidth="1" collapsed="1"/>
    <col min="11" max="11" width="36.85546875" customWidth="1" collapsed="1"/>
    <col min="12" max="13" width="8" customWidth="1" collapsed="1"/>
  </cols>
  <sheetData>
    <row r="1" spans="1:12" ht="15" customHeight="1" x14ac:dyDescent="0.25">
      <c r="A1" s="25" t="s">
        <v>0</v>
      </c>
      <c r="B1" s="26"/>
    </row>
    <row r="2" spans="1:12" ht="15" customHeight="1" x14ac:dyDescent="0.25">
      <c r="A2" s="27" t="s">
        <v>1</v>
      </c>
      <c r="B2" s="28" t="s">
        <v>2</v>
      </c>
    </row>
    <row r="3" spans="1:12" ht="25.5" customHeight="1" x14ac:dyDescent="0.25">
      <c r="A3" s="27" t="s">
        <v>3</v>
      </c>
      <c r="B3" s="28" t="s">
        <v>4</v>
      </c>
    </row>
    <row r="4" spans="1:12" ht="15" customHeight="1" x14ac:dyDescent="0.25">
      <c r="A4" s="27" t="s">
        <v>5</v>
      </c>
      <c r="B4" s="28">
        <v>2</v>
      </c>
    </row>
    <row r="5" spans="1:12" ht="15" customHeight="1" x14ac:dyDescent="0.25">
      <c r="A5" s="27" t="s">
        <v>6</v>
      </c>
      <c r="B5" s="29" t="s">
        <v>7</v>
      </c>
    </row>
    <row r="6" spans="1:12" ht="15" customHeight="1" x14ac:dyDescent="0.25">
      <c r="A6" s="27" t="s">
        <v>8</v>
      </c>
      <c r="B6" s="29" t="s">
        <v>9</v>
      </c>
    </row>
    <row r="7" spans="1:12" ht="15" customHeight="1" x14ac:dyDescent="0.25">
      <c r="A7" s="27" t="s">
        <v>10</v>
      </c>
      <c r="B7" s="29" t="s">
        <v>11</v>
      </c>
    </row>
    <row r="8" spans="1:12" ht="15" customHeight="1" x14ac:dyDescent="0.25">
      <c r="A8" s="27" t="s">
        <v>12</v>
      </c>
      <c r="B8" s="30" t="s">
        <v>13</v>
      </c>
    </row>
    <row r="9" spans="1:12" ht="15" customHeight="1" x14ac:dyDescent="0.25">
      <c r="A9" s="27" t="s">
        <v>14</v>
      </c>
      <c r="B9" s="30" t="s">
        <v>71</v>
      </c>
    </row>
    <row r="11" spans="1:12" ht="15" customHeight="1" x14ac:dyDescent="0.25">
      <c r="C11" s="31" t="s">
        <v>16</v>
      </c>
      <c r="D11" s="32"/>
      <c r="E11" s="32"/>
      <c r="F11" s="32"/>
      <c r="G11" s="32"/>
      <c r="H11" s="32"/>
      <c r="I11" s="32"/>
      <c r="J11" s="33"/>
    </row>
    <row r="12" spans="1:12" ht="76.5" customHeight="1" x14ac:dyDescent="0.25">
      <c r="A12" s="34" t="s">
        <v>17</v>
      </c>
      <c r="B12" s="35"/>
      <c r="C12" s="27" t="s">
        <v>18</v>
      </c>
      <c r="D12" s="27" t="s">
        <v>19</v>
      </c>
      <c r="E12" s="27" t="s">
        <v>20</v>
      </c>
      <c r="F12" s="27" t="s">
        <v>21</v>
      </c>
      <c r="G12" s="27" t="s">
        <v>22</v>
      </c>
      <c r="H12" s="27" t="s">
        <v>23</v>
      </c>
      <c r="I12" s="27" t="s">
        <v>24</v>
      </c>
      <c r="J12" s="27" t="s">
        <v>25</v>
      </c>
      <c r="K12" s="36"/>
      <c r="L12" s="37"/>
    </row>
    <row r="13" spans="1:12" x14ac:dyDescent="0.25">
      <c r="A13" s="38" t="s">
        <v>26</v>
      </c>
      <c r="B13" s="39" t="s">
        <v>27</v>
      </c>
      <c r="C13" s="16">
        <f t="shared" ref="C13:C35" si="0">SUM(D13:H13)</f>
        <v>1</v>
      </c>
      <c r="D13" s="17">
        <v>1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8">
        <f t="shared" ref="J13:J35" si="1">(IF(C$36=0,0,C13/C$36))</f>
        <v>9.0909090909090912E-2</v>
      </c>
    </row>
    <row r="14" spans="1:12" x14ac:dyDescent="0.25">
      <c r="A14" s="40"/>
      <c r="B14" s="39" t="s">
        <v>28</v>
      </c>
      <c r="C14" s="16">
        <f t="shared" si="0"/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8">
        <f t="shared" si="1"/>
        <v>0</v>
      </c>
    </row>
    <row r="15" spans="1:12" x14ac:dyDescent="0.25">
      <c r="A15" s="40"/>
      <c r="B15" s="39" t="s">
        <v>29</v>
      </c>
      <c r="C15" s="16">
        <f t="shared" si="0"/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8">
        <f t="shared" si="1"/>
        <v>0</v>
      </c>
    </row>
    <row r="16" spans="1:12" x14ac:dyDescent="0.25">
      <c r="A16" s="40"/>
      <c r="B16" s="39" t="s">
        <v>30</v>
      </c>
      <c r="C16" s="16">
        <f t="shared" si="0"/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8">
        <f t="shared" si="1"/>
        <v>0</v>
      </c>
    </row>
    <row r="17" spans="1:10" x14ac:dyDescent="0.25">
      <c r="A17" s="40"/>
      <c r="B17" s="39" t="s">
        <v>31</v>
      </c>
      <c r="C17" s="16">
        <f t="shared" si="0"/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8">
        <f t="shared" si="1"/>
        <v>0</v>
      </c>
    </row>
    <row r="18" spans="1:10" x14ac:dyDescent="0.25">
      <c r="A18" s="41"/>
      <c r="B18" s="39" t="s">
        <v>32</v>
      </c>
      <c r="C18" s="16">
        <f t="shared" si="0"/>
        <v>2</v>
      </c>
      <c r="D18" s="17">
        <v>2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8">
        <f t="shared" si="1"/>
        <v>0.18181818181818182</v>
      </c>
    </row>
    <row r="19" spans="1:10" x14ac:dyDescent="0.25">
      <c r="A19" s="38" t="s">
        <v>33</v>
      </c>
      <c r="B19" s="39" t="s">
        <v>34</v>
      </c>
      <c r="C19" s="16">
        <f t="shared" si="0"/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8">
        <f t="shared" si="1"/>
        <v>0</v>
      </c>
    </row>
    <row r="20" spans="1:10" ht="25.5" x14ac:dyDescent="0.25">
      <c r="A20" s="41"/>
      <c r="B20" s="39" t="s">
        <v>35</v>
      </c>
      <c r="C20" s="16">
        <f t="shared" si="0"/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8">
        <f t="shared" si="1"/>
        <v>0</v>
      </c>
    </row>
    <row r="21" spans="1:10" x14ac:dyDescent="0.25">
      <c r="A21" s="38" t="s">
        <v>36</v>
      </c>
      <c r="B21" s="39" t="s">
        <v>37</v>
      </c>
      <c r="C21" s="16">
        <f t="shared" si="0"/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8">
        <f t="shared" si="1"/>
        <v>0</v>
      </c>
    </row>
    <row r="22" spans="1:10" x14ac:dyDescent="0.25">
      <c r="A22" s="41"/>
      <c r="B22" s="39" t="s">
        <v>38</v>
      </c>
      <c r="C22" s="16">
        <f t="shared" si="0"/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8">
        <f t="shared" si="1"/>
        <v>0</v>
      </c>
    </row>
    <row r="23" spans="1:10" x14ac:dyDescent="0.25">
      <c r="A23" s="38" t="s">
        <v>39</v>
      </c>
      <c r="B23" s="39" t="s">
        <v>40</v>
      </c>
      <c r="C23" s="16">
        <f t="shared" si="0"/>
        <v>1</v>
      </c>
      <c r="D23" s="17">
        <v>1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8">
        <f t="shared" si="1"/>
        <v>9.0909090909090912E-2</v>
      </c>
    </row>
    <row r="24" spans="1:10" x14ac:dyDescent="0.25">
      <c r="A24" s="40"/>
      <c r="B24" s="39" t="s">
        <v>41</v>
      </c>
      <c r="C24" s="16">
        <f t="shared" si="0"/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8">
        <f t="shared" si="1"/>
        <v>0</v>
      </c>
    </row>
    <row r="25" spans="1:10" x14ac:dyDescent="0.25">
      <c r="A25" s="40"/>
      <c r="B25" s="39" t="s">
        <v>42</v>
      </c>
      <c r="C25" s="16">
        <f t="shared" si="0"/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8">
        <f t="shared" si="1"/>
        <v>0</v>
      </c>
    </row>
    <row r="26" spans="1:10" ht="25.5" x14ac:dyDescent="0.25">
      <c r="A26" s="40"/>
      <c r="B26" s="39" t="s">
        <v>43</v>
      </c>
      <c r="C26" s="16">
        <f t="shared" si="0"/>
        <v>2</v>
      </c>
      <c r="D26" s="17">
        <v>2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8">
        <f t="shared" si="1"/>
        <v>0.18181818181818182</v>
      </c>
    </row>
    <row r="27" spans="1:10" x14ac:dyDescent="0.25">
      <c r="A27" s="40"/>
      <c r="B27" s="39" t="s">
        <v>44</v>
      </c>
      <c r="C27" s="16">
        <f t="shared" si="0"/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8">
        <f t="shared" si="1"/>
        <v>0</v>
      </c>
    </row>
    <row r="28" spans="1:10" x14ac:dyDescent="0.25">
      <c r="A28" s="40"/>
      <c r="B28" s="39" t="s">
        <v>45</v>
      </c>
      <c r="C28" s="16">
        <f t="shared" si="0"/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8">
        <f t="shared" si="1"/>
        <v>0</v>
      </c>
    </row>
    <row r="29" spans="1:10" x14ac:dyDescent="0.25">
      <c r="A29" s="40"/>
      <c r="B29" s="39" t="s">
        <v>46</v>
      </c>
      <c r="C29" s="16">
        <f t="shared" si="0"/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8">
        <f t="shared" si="1"/>
        <v>0</v>
      </c>
    </row>
    <row r="30" spans="1:10" x14ac:dyDescent="0.25">
      <c r="A30" s="40"/>
      <c r="B30" s="39" t="s">
        <v>47</v>
      </c>
      <c r="C30" s="16">
        <f t="shared" si="0"/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8">
        <f t="shared" si="1"/>
        <v>0</v>
      </c>
    </row>
    <row r="31" spans="1:10" x14ac:dyDescent="0.25">
      <c r="A31" s="40"/>
      <c r="B31" s="39" t="s">
        <v>48</v>
      </c>
      <c r="C31" s="16">
        <f t="shared" si="0"/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8">
        <f t="shared" si="1"/>
        <v>0</v>
      </c>
    </row>
    <row r="32" spans="1:10" ht="25.5" x14ac:dyDescent="0.25">
      <c r="A32" s="41"/>
      <c r="B32" s="39" t="s">
        <v>49</v>
      </c>
      <c r="C32" s="16">
        <f t="shared" si="0"/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8">
        <f t="shared" si="1"/>
        <v>0</v>
      </c>
    </row>
    <row r="33" spans="1:10" ht="25.5" x14ac:dyDescent="0.25">
      <c r="A33" s="38" t="s">
        <v>50</v>
      </c>
      <c r="B33" s="39" t="s">
        <v>51</v>
      </c>
      <c r="C33" s="16">
        <f t="shared" si="0"/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8">
        <f t="shared" si="1"/>
        <v>0</v>
      </c>
    </row>
    <row r="34" spans="1:10" ht="25.5" x14ac:dyDescent="0.25">
      <c r="A34" s="40"/>
      <c r="B34" s="39" t="s">
        <v>52</v>
      </c>
      <c r="C34" s="16">
        <f t="shared" si="0"/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8">
        <f t="shared" si="1"/>
        <v>0</v>
      </c>
    </row>
    <row r="35" spans="1:10" x14ac:dyDescent="0.25">
      <c r="A35" s="41"/>
      <c r="B35" s="39" t="s">
        <v>53</v>
      </c>
      <c r="C35" s="16">
        <f t="shared" si="0"/>
        <v>5</v>
      </c>
      <c r="D35" s="17">
        <v>5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8">
        <f t="shared" si="1"/>
        <v>0.45454545454545453</v>
      </c>
    </row>
    <row r="36" spans="1:10" ht="25.5" x14ac:dyDescent="0.25">
      <c r="A36" s="42"/>
      <c r="B36" s="27" t="s">
        <v>54</v>
      </c>
      <c r="C36" s="16">
        <f t="shared" ref="C36:H36" si="2">SUM(C13:C35)</f>
        <v>11</v>
      </c>
      <c r="D36" s="16">
        <f t="shared" si="2"/>
        <v>11</v>
      </c>
      <c r="E36" s="16">
        <f t="shared" si="2"/>
        <v>0</v>
      </c>
      <c r="F36" s="16">
        <f t="shared" si="2"/>
        <v>0</v>
      </c>
      <c r="G36" s="16">
        <f t="shared" si="2"/>
        <v>0</v>
      </c>
      <c r="H36" s="16">
        <f t="shared" si="2"/>
        <v>0</v>
      </c>
      <c r="I36" s="16">
        <f>(IF(C36-H36=0,0,SUM(I13:I35)/(C36-H36)))</f>
        <v>0</v>
      </c>
      <c r="J36" s="18">
        <f>SUM(J13:J35)</f>
        <v>1</v>
      </c>
    </row>
    <row r="37" spans="1:10" x14ac:dyDescent="0.25">
      <c r="A37" s="43"/>
      <c r="B37" s="27" t="s">
        <v>55</v>
      </c>
      <c r="C37" s="16">
        <f t="shared" ref="C37:H37" si="3">IF($C36=0,0,C36/$C36)</f>
        <v>1</v>
      </c>
      <c r="D37" s="16">
        <f t="shared" si="3"/>
        <v>1</v>
      </c>
      <c r="E37" s="16">
        <f t="shared" si="3"/>
        <v>0</v>
      </c>
      <c r="F37" s="16">
        <f t="shared" si="3"/>
        <v>0</v>
      </c>
      <c r="G37" s="16">
        <f t="shared" si="3"/>
        <v>0</v>
      </c>
      <c r="H37" s="16">
        <f t="shared" si="3"/>
        <v>0</v>
      </c>
      <c r="I37" s="16">
        <f>0</f>
        <v>0</v>
      </c>
      <c r="J37" s="18">
        <f>0</f>
        <v>0</v>
      </c>
    </row>
    <row r="38" spans="1:10" x14ac:dyDescent="0.25">
      <c r="A38" s="43"/>
      <c r="B38" s="27" t="s">
        <v>56</v>
      </c>
      <c r="C38" s="16">
        <f>IF( $C$42=0,0,(C36/$C42)*1000)</f>
        <v>9.113504556752277</v>
      </c>
      <c r="D38" s="16">
        <f>IF($C$42=0,0,(D36/$C42)*1000)</f>
        <v>9.113504556752277</v>
      </c>
      <c r="E38" s="16">
        <f>IF($C$42=0,0,(E36/$C42)*1000)</f>
        <v>0</v>
      </c>
      <c r="F38" s="16">
        <f>IF($C$42=0,0,(F36/$C42)*1000)</f>
        <v>0</v>
      </c>
      <c r="G38" s="16">
        <f>IF($C$42=0,0,(G36/$C42)*1000)</f>
        <v>0</v>
      </c>
      <c r="H38" s="16">
        <f>IF($C$42=0,0,(H36/$C42)*1000)</f>
        <v>0</v>
      </c>
      <c r="I38" s="16">
        <f>0</f>
        <v>0</v>
      </c>
      <c r="J38" s="18">
        <f>0</f>
        <v>0</v>
      </c>
    </row>
    <row r="39" spans="1:10" ht="25.5" x14ac:dyDescent="0.25">
      <c r="A39" s="43"/>
      <c r="B39" s="27" t="s">
        <v>57</v>
      </c>
      <c r="C39" s="16">
        <f>SUM(D39:H39)</f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6">
        <f>IF(C39-H39=0,0,J39/(C39-H39))</f>
        <v>0</v>
      </c>
      <c r="J39" s="23">
        <v>0</v>
      </c>
    </row>
    <row r="40" spans="1:10" ht="25.5" x14ac:dyDescent="0.25">
      <c r="A40" s="43"/>
      <c r="B40" s="27" t="s">
        <v>58</v>
      </c>
      <c r="C40" s="16">
        <f>SUM(D40:H40)</f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6">
        <f>IF(C40-H40=0,0,J40/(C40-H40))</f>
        <v>0</v>
      </c>
      <c r="J40" s="23">
        <v>0</v>
      </c>
    </row>
    <row r="41" spans="1:10" ht="25.5" x14ac:dyDescent="0.25">
      <c r="A41" s="43"/>
      <c r="B41" s="27" t="s">
        <v>59</v>
      </c>
      <c r="C41" s="16">
        <f t="shared" ref="C41:H41" si="4">C36+C39+C40</f>
        <v>11</v>
      </c>
      <c r="D41" s="16">
        <f t="shared" si="4"/>
        <v>11</v>
      </c>
      <c r="E41" s="16">
        <f t="shared" si="4"/>
        <v>0</v>
      </c>
      <c r="F41" s="16">
        <f t="shared" si="4"/>
        <v>0</v>
      </c>
      <c r="G41" s="16">
        <f t="shared" si="4"/>
        <v>0</v>
      </c>
      <c r="H41" s="16">
        <f t="shared" si="4"/>
        <v>0</v>
      </c>
      <c r="I41" s="16">
        <f>IF((SUM(D36:G36)+SUM(D39:G39)+SUM(D40:G40))=0,0,(I36*SUM(D36:G36)+I39*SUM(D39:G39)+I40*SUM(D40:G40))/(SUM(D36:G36)+SUM(D39:G39)+SUM(D40:G40)))</f>
        <v>0</v>
      </c>
      <c r="J41" s="18">
        <f>0</f>
        <v>0</v>
      </c>
    </row>
    <row r="42" spans="1:10" x14ac:dyDescent="0.25">
      <c r="A42" s="43"/>
      <c r="B42" s="27" t="s">
        <v>60</v>
      </c>
      <c r="C42" s="17">
        <v>1207</v>
      </c>
    </row>
    <row r="45" spans="1:10" ht="15" customHeight="1" x14ac:dyDescent="0.25">
      <c r="A45" s="37"/>
      <c r="B45" s="37"/>
    </row>
    <row r="46" spans="1:10" ht="15" customHeight="1" x14ac:dyDescent="0.25">
      <c r="A46" s="37"/>
      <c r="B46" s="37"/>
    </row>
    <row r="47" spans="1:10" ht="15" customHeight="1" x14ac:dyDescent="0.25">
      <c r="A47" s="37"/>
      <c r="B47" s="37"/>
      <c r="D47" s="44"/>
      <c r="E47" s="44"/>
      <c r="F47" s="44"/>
      <c r="G47" s="44"/>
      <c r="H47" s="44"/>
    </row>
    <row r="48" spans="1:10" ht="15" customHeight="1" x14ac:dyDescent="0.25">
      <c r="A48" s="37"/>
      <c r="B48" s="37"/>
      <c r="D48" s="44"/>
      <c r="E48" s="44"/>
      <c r="F48" s="44"/>
      <c r="G48" s="44"/>
      <c r="H48" s="44"/>
    </row>
    <row r="49" spans="4:8" ht="15" customHeight="1" x14ac:dyDescent="0.25">
      <c r="D49" s="44"/>
      <c r="E49" s="44"/>
      <c r="F49" s="44"/>
      <c r="G49" s="44"/>
      <c r="H49" s="44"/>
    </row>
    <row r="50" spans="4:8" ht="15" customHeight="1" x14ac:dyDescent="0.25">
      <c r="D50" s="44"/>
      <c r="E50" s="44"/>
      <c r="F50" s="44"/>
      <c r="G50" s="44"/>
      <c r="H50" s="44"/>
    </row>
    <row r="51" spans="4:8" ht="15" customHeight="1" x14ac:dyDescent="0.25">
      <c r="D51" s="44"/>
      <c r="E51" s="44"/>
      <c r="F51" s="44"/>
      <c r="G51" s="44"/>
      <c r="H51" s="44"/>
    </row>
    <row r="52" spans="4:8" ht="15" customHeight="1" x14ac:dyDescent="0.25">
      <c r="D52" s="44"/>
      <c r="E52" s="44"/>
      <c r="F52" s="44"/>
      <c r="G52" s="44"/>
      <c r="H52" s="44"/>
    </row>
    <row r="53" spans="4:8" ht="15" customHeight="1" x14ac:dyDescent="0.25">
      <c r="D53" s="44"/>
      <c r="E53" s="44"/>
      <c r="F53" s="44"/>
      <c r="G53" s="44"/>
      <c r="H53" s="44"/>
    </row>
    <row r="54" spans="4:8" ht="15" customHeight="1" x14ac:dyDescent="0.25">
      <c r="D54" s="44"/>
      <c r="E54" s="44"/>
      <c r="F54" s="44"/>
      <c r="G54" s="44"/>
      <c r="H54" s="44"/>
    </row>
    <row r="55" spans="4:8" ht="15" customHeight="1" x14ac:dyDescent="0.25">
      <c r="D55" s="44"/>
      <c r="E55" s="44"/>
      <c r="F55" s="44"/>
      <c r="G55" s="44"/>
      <c r="H55" s="44"/>
    </row>
    <row r="56" spans="4:8" ht="15" customHeight="1" x14ac:dyDescent="0.25">
      <c r="D56" s="44"/>
      <c r="E56" s="44"/>
      <c r="F56" s="44"/>
      <c r="G56" s="44"/>
      <c r="H56" s="44"/>
    </row>
    <row r="57" spans="4:8" ht="15" customHeight="1" x14ac:dyDescent="0.25">
      <c r="D57" s="44"/>
      <c r="E57" s="44"/>
      <c r="F57" s="44"/>
      <c r="G57" s="44"/>
      <c r="H57" s="44"/>
    </row>
    <row r="58" spans="4:8" ht="15" customHeight="1" x14ac:dyDescent="0.25">
      <c r="D58" s="44"/>
      <c r="E58" s="44"/>
      <c r="F58" s="44"/>
      <c r="G58" s="44"/>
      <c r="H58" s="44"/>
    </row>
    <row r="59" spans="4:8" ht="15" customHeight="1" x14ac:dyDescent="0.25">
      <c r="D59" s="44"/>
      <c r="E59" s="44"/>
      <c r="F59" s="44"/>
      <c r="G59" s="44"/>
      <c r="H59" s="44"/>
    </row>
    <row r="60" spans="4:8" ht="15" customHeight="1" x14ac:dyDescent="0.25">
      <c r="D60" s="44"/>
      <c r="E60" s="44"/>
      <c r="F60" s="44"/>
      <c r="G60" s="44"/>
      <c r="H60" s="44"/>
    </row>
    <row r="61" spans="4:8" ht="15" customHeight="1" x14ac:dyDescent="0.25">
      <c r="D61" s="44"/>
      <c r="E61" s="44"/>
      <c r="F61" s="44"/>
      <c r="G61" s="44"/>
      <c r="H61" s="44"/>
    </row>
    <row r="62" spans="4:8" ht="15" customHeight="1" x14ac:dyDescent="0.25">
      <c r="D62" s="44"/>
      <c r="E62" s="44"/>
      <c r="F62" s="44"/>
      <c r="G62" s="44"/>
      <c r="H62" s="44"/>
    </row>
    <row r="63" spans="4:8" ht="15" customHeight="1" x14ac:dyDescent="0.25">
      <c r="D63" s="44"/>
      <c r="E63" s="44"/>
      <c r="F63" s="44"/>
      <c r="G63" s="44"/>
      <c r="H63" s="44"/>
    </row>
    <row r="64" spans="4:8" ht="15" customHeight="1" x14ac:dyDescent="0.25">
      <c r="D64" s="44"/>
      <c r="E64" s="44"/>
      <c r="F64" s="44"/>
      <c r="G64" s="44"/>
      <c r="H64" s="44"/>
    </row>
    <row r="65" spans="4:8" ht="15" customHeight="1" x14ac:dyDescent="0.25">
      <c r="D65" s="44"/>
      <c r="E65" s="44"/>
      <c r="F65" s="44"/>
      <c r="G65" s="44"/>
      <c r="H65" s="44"/>
    </row>
    <row r="66" spans="4:8" ht="15" customHeight="1" x14ac:dyDescent="0.25">
      <c r="D66" s="44"/>
      <c r="E66" s="44"/>
      <c r="F66" s="44"/>
      <c r="G66" s="44"/>
      <c r="H66" s="44"/>
    </row>
    <row r="67" spans="4:8" ht="15" customHeight="1" x14ac:dyDescent="0.25">
      <c r="D67" s="44"/>
      <c r="E67" s="44"/>
      <c r="F67" s="44"/>
      <c r="G67" s="44"/>
      <c r="H67" s="44"/>
    </row>
    <row r="68" spans="4:8" ht="15" customHeight="1" x14ac:dyDescent="0.25">
      <c r="D68" s="44"/>
      <c r="E68" s="44"/>
      <c r="F68" s="44"/>
      <c r="G68" s="44"/>
      <c r="H68" s="44"/>
    </row>
  </sheetData>
  <mergeCells count="8">
    <mergeCell ref="A23:A32"/>
    <mergeCell ref="A33:A35"/>
    <mergeCell ref="A1:B1"/>
    <mergeCell ref="C11:J11"/>
    <mergeCell ref="A12:B12"/>
    <mergeCell ref="A13:A18"/>
    <mergeCell ref="A19:A20"/>
    <mergeCell ref="A21:A22"/>
  </mergeCells>
  <dataValidations count="2">
    <dataValidation type="decimal" allowBlank="1" showErrorMessage="1" errorTitle="İstenen Aralıkta Değil!" error="İstenen Aralık: Minimum=0.0 Maksimum=9223372036854775807" sqref="C42 C13:J41" xr:uid="{AA6D8B5E-B06B-43B0-9973-75145B813B50}">
      <formula1>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B13:B41" xr:uid="{F5FFE1B2-D4AE-4BBC-A413-523CFFCAF982}">
      <formula1>0</formula1>
      <formula2>2147483647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12</vt:lpstr>
      <vt:lpstr>11</vt:lpstr>
      <vt:lpstr>10</vt:lpstr>
      <vt:lpstr>09</vt:lpstr>
      <vt:lpstr>08</vt:lpstr>
      <vt:lpstr>07</vt:lpstr>
      <vt:lpstr>06</vt:lpstr>
      <vt:lpstr>05</vt:lpstr>
      <vt:lpstr>04</vt:lpstr>
      <vt:lpstr>03</vt:lpstr>
      <vt:lpstr>02</vt:lpstr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İSTİKBAL</dc:creator>
  <cp:lastModifiedBy>Kenan İSTİKBAL</cp:lastModifiedBy>
  <dcterms:created xsi:type="dcterms:W3CDTF">2026-06-23T11:44:07Z</dcterms:created>
  <dcterms:modified xsi:type="dcterms:W3CDTF">2026-06-23T11:48:24Z</dcterms:modified>
</cp:coreProperties>
</file>